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C:\Users\015\Desktop\2023.03.13_水藤さんより受領\02\"/>
    </mc:Choice>
  </mc:AlternateContent>
  <xr:revisionPtr revIDLastSave="0" documentId="13_ncr:1_{180FBEBE-5074-47FE-9E39-881C8228363B}" xr6:coauthVersionLast="46" xr6:coauthVersionMax="46" xr10:uidLastSave="{00000000-0000-0000-0000-000000000000}"/>
  <workbookProtection workbookPassword="CC51" lockStructure="1"/>
  <bookViews>
    <workbookView xWindow="-120" yWindow="-120" windowWidth="29040" windowHeight="15840" tabRatio="812" xr2:uid="{00000000-000D-0000-FFFF-FFFF00000000}"/>
  </bookViews>
  <sheets>
    <sheet name="共通条件・結果" sheetId="131" r:id="rId1"/>
    <sheet name="Ａ（北）" sheetId="112" r:id="rId2"/>
    <sheet name="Ａ（北東）" sheetId="121" r:id="rId3"/>
    <sheet name="Ａ（東）" sheetId="122" r:id="rId4"/>
    <sheet name="Ａ（南東）" sheetId="123" r:id="rId5"/>
    <sheet name="Ａ（南）" sheetId="124" r:id="rId6"/>
    <sheet name="Ａ（南西）" sheetId="125" r:id="rId7"/>
    <sheet name="Ａ（西）" sheetId="126" r:id="rId8"/>
    <sheet name="Ａ（北西）" sheetId="127" r:id="rId9"/>
    <sheet name="Ｂ（屋根・床等）" sheetId="110" r:id="rId10"/>
    <sheet name="Ｃ（基礎）" sheetId="130" r:id="rId11"/>
    <sheet name="【付録】" sheetId="129" r:id="rId12"/>
    <sheet name="外皮計算書簡単ガイド" sheetId="132" r:id="rId13"/>
    <sheet name="更新履歴" sheetId="128" r:id="rId14"/>
  </sheets>
  <externalReferences>
    <externalReference r:id="rId15"/>
    <externalReference r:id="rId16"/>
    <externalReference r:id="rId17"/>
    <externalReference r:id="rId18"/>
  </externalReferences>
  <definedNames>
    <definedName name="_xlnm.Print_Area" localSheetId="11">【付録】!$A$1:$AC$45</definedName>
    <definedName name="_xlnm.Print_Area" localSheetId="7">'Ａ（西）'!$B$2:$AB$46</definedName>
    <definedName name="_xlnm.Print_Area" localSheetId="3">'Ａ（東）'!$B$2:$AB$46</definedName>
    <definedName name="_xlnm.Print_Area" localSheetId="5">'Ａ（南）'!$B$2:$AB$46</definedName>
    <definedName name="_xlnm.Print_Area" localSheetId="6">'Ａ（南西）'!$B$2:$AB$46</definedName>
    <definedName name="_xlnm.Print_Area" localSheetId="4">'Ａ（南東）'!$B$2:$AB$46</definedName>
    <definedName name="_xlnm.Print_Area" localSheetId="1">'Ａ（北）'!$B$2:$AB$46</definedName>
    <definedName name="_xlnm.Print_Area" localSheetId="8">'Ａ（北西）'!$B$2:$AB$46</definedName>
    <definedName name="_xlnm.Print_Area" localSheetId="2">'Ａ（北東）'!$B$2:$AB$46</definedName>
    <definedName name="_xlnm.Print_Area" localSheetId="9">'Ｂ（屋根・床等）'!$B$2:$AA$35</definedName>
    <definedName name="_xlnm.Print_Area" localSheetId="10">'Ｃ（基礎）'!$B$2:$AC$46</definedName>
    <definedName name="_xlnm.Print_Area" localSheetId="12">外皮計算書簡単ガイド!$A$1:$K$177</definedName>
    <definedName name="_xlnm.Print_Area" localSheetId="0">共通条件・結果!$B$2:$AC$28</definedName>
    <definedName name="_xlnm.Print_Area" localSheetId="13">更新履歴!$A$1:$F$19</definedName>
    <definedName name="温度差係数">'Ｂ（屋根・床等）'!$AD$19:$AD$20</definedName>
    <definedName name="夏方位係数" localSheetId="11">#REF!</definedName>
    <definedName name="夏方位係数" localSheetId="7">'[1]Ｃ（基礎）'!$AM$29:$AN$36</definedName>
    <definedName name="夏方位係数" localSheetId="3">'[1]Ｃ（基礎）'!$AM$29:$AN$36</definedName>
    <definedName name="夏方位係数" localSheetId="5">'[1]Ｃ（基礎）'!$AM$29:$AN$36</definedName>
    <definedName name="夏方位係数" localSheetId="6">'[1]Ｃ（基礎）'!$AM$29:$AN$36</definedName>
    <definedName name="夏方位係数" localSheetId="4">'[1]Ｃ（基礎）'!$AM$29:$AN$36</definedName>
    <definedName name="夏方位係数" localSheetId="1">'[1]Ｃ（基礎）'!$AM$29:$AN$36</definedName>
    <definedName name="夏方位係数" localSheetId="8">'[1]Ｃ（基礎）'!$AM$29:$AN$36</definedName>
    <definedName name="夏方位係数" localSheetId="2">'[1]Ｃ（基礎）'!$AM$29:$AN$36</definedName>
    <definedName name="夏方位係数" localSheetId="10">'Ｃ（基礎）'!$AM$35:$AN$42</definedName>
    <definedName name="夏方位係数" localSheetId="0">'[2]Ｃ（基礎）'!$AM$35:$AN$42</definedName>
    <definedName name="夏方位係数" localSheetId="13">'[3]Ｃ（基礎）'!$AM$29:$AN$36</definedName>
    <definedName name="夏方位係数">#REF!</definedName>
    <definedName name="冬方位係数" localSheetId="11">#REF!</definedName>
    <definedName name="冬方位係数" localSheetId="7">'[1]Ｃ（基礎）'!$AO$29:$AP$36</definedName>
    <definedName name="冬方位係数" localSheetId="3">'[1]Ｃ（基礎）'!$AO$29:$AP$36</definedName>
    <definedName name="冬方位係数" localSheetId="5">'[1]Ｃ（基礎）'!$AO$29:$AP$36</definedName>
    <definedName name="冬方位係数" localSheetId="6">'[1]Ｃ（基礎）'!$AO$29:$AP$36</definedName>
    <definedName name="冬方位係数" localSheetId="4">'[1]Ｃ（基礎）'!$AO$29:$AP$36</definedName>
    <definedName name="冬方位係数" localSheetId="1">'[1]Ｃ（基礎）'!$AO$29:$AP$36</definedName>
    <definedName name="冬方位係数" localSheetId="8">'[1]Ｃ（基礎）'!$AO$29:$AP$36</definedName>
    <definedName name="冬方位係数" localSheetId="2">'[1]Ｃ（基礎）'!$AO$29:$AP$36</definedName>
    <definedName name="冬方位係数" localSheetId="10">'Ｃ（基礎）'!$AO$35:$AP$42</definedName>
    <definedName name="冬方位係数" localSheetId="0">'[2]Ｃ（基礎）'!$AO$35:$AP$42</definedName>
    <definedName name="冬方位係数" localSheetId="13">'[3]Ｃ（基礎）'!$AO$29:$AP$36</definedName>
    <definedName name="冬方位係数">#REF!</definedName>
    <definedName name="方位" localSheetId="11">[4]新!$AE$35:$AE$42</definedName>
    <definedName name="方位" localSheetId="7">'[1]Ｃ（基礎）'!$AE$29:$AE$36</definedName>
    <definedName name="方位" localSheetId="3">'[1]Ｃ（基礎）'!$AE$29:$AE$36</definedName>
    <definedName name="方位" localSheetId="5">'[1]Ｃ（基礎）'!$AE$29:$AE$36</definedName>
    <definedName name="方位" localSheetId="6">'[1]Ｃ（基礎）'!$AE$29:$AE$36</definedName>
    <definedName name="方位" localSheetId="4">'[1]Ｃ（基礎）'!$AE$29:$AE$36</definedName>
    <definedName name="方位" localSheetId="1">'[1]Ｃ（基礎）'!$AE$29:$AE$36</definedName>
    <definedName name="方位" localSheetId="8">'[1]Ｃ（基礎）'!$AE$29:$AE$36</definedName>
    <definedName name="方位" localSheetId="2">'[1]Ｃ（基礎）'!$AE$29:$AE$36</definedName>
    <definedName name="方位" localSheetId="10">'Ｃ（基礎）'!$AE$35:$AE$42</definedName>
    <definedName name="方位" localSheetId="0">'[2]Ｃ（基礎）'!$AE$35:$AE$42</definedName>
    <definedName name="方位" localSheetId="13">'[3]Ｃ（基礎）'!$AE$29:$AE$36</definedName>
    <definedName name="方位">#REF!</definedName>
    <definedName name="方位基礎">#REF!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 i="131" l="1"/>
  <c r="O17" i="131"/>
  <c r="Q43" i="112" l="1"/>
  <c r="V8" i="112"/>
  <c r="AE2" i="129"/>
  <c r="AE2" i="121" l="1"/>
  <c r="AE2" i="122"/>
  <c r="AE2" i="123"/>
  <c r="AE2" i="124"/>
  <c r="AE2" i="125"/>
  <c r="AE2" i="126"/>
  <c r="AE2" i="127"/>
  <c r="AE2" i="110"/>
  <c r="AE2" i="130"/>
  <c r="AE2" i="112"/>
  <c r="P10" i="110" l="1"/>
  <c r="P11" i="110"/>
  <c r="P12" i="110"/>
  <c r="P9" i="110"/>
  <c r="P8" i="110"/>
  <c r="AK9" i="125"/>
  <c r="AK10" i="125"/>
  <c r="AK11" i="125"/>
  <c r="AK12" i="125"/>
  <c r="AK13" i="125"/>
  <c r="AK14" i="125"/>
  <c r="AK15" i="125"/>
  <c r="AK16" i="125"/>
  <c r="AK17" i="125"/>
  <c r="AK18" i="125"/>
  <c r="AK19" i="125"/>
  <c r="AK8" i="125"/>
  <c r="AK9" i="124"/>
  <c r="AK10" i="124"/>
  <c r="AK11" i="124"/>
  <c r="AK12" i="124"/>
  <c r="AK13" i="124"/>
  <c r="AK14" i="124"/>
  <c r="AK15" i="124"/>
  <c r="AK16" i="124"/>
  <c r="AK17" i="124"/>
  <c r="AK18" i="124"/>
  <c r="AK19" i="124"/>
  <c r="AK8" i="124"/>
  <c r="AK9" i="123"/>
  <c r="AK10" i="123"/>
  <c r="AK11" i="123"/>
  <c r="AK12" i="123"/>
  <c r="AK13" i="123"/>
  <c r="AK14" i="123"/>
  <c r="AK15" i="123"/>
  <c r="AK16" i="123"/>
  <c r="AK17" i="123"/>
  <c r="AK18" i="123"/>
  <c r="AK19" i="123"/>
  <c r="AK8" i="123"/>
  <c r="R26" i="110" l="1"/>
  <c r="R25" i="110"/>
  <c r="R24" i="110"/>
  <c r="R23" i="110"/>
  <c r="R22" i="110"/>
  <c r="R21" i="110"/>
  <c r="R20" i="110"/>
  <c r="Z28" i="123"/>
  <c r="Z27" i="123"/>
  <c r="Z28" i="127"/>
  <c r="X28" i="127"/>
  <c r="V28" i="127"/>
  <c r="Z27" i="127"/>
  <c r="X27" i="127"/>
  <c r="V27" i="127"/>
  <c r="Z26" i="127"/>
  <c r="X26" i="127"/>
  <c r="V26" i="127"/>
  <c r="Z28" i="126"/>
  <c r="X28" i="126"/>
  <c r="V28" i="126"/>
  <c r="Z27" i="126"/>
  <c r="X27" i="126"/>
  <c r="V27" i="126"/>
  <c r="Z26" i="126"/>
  <c r="X26" i="126"/>
  <c r="V26" i="126"/>
  <c r="Z28" i="125"/>
  <c r="Z29" i="125" s="1"/>
  <c r="X28" i="125"/>
  <c r="V28" i="125"/>
  <c r="Z27" i="125"/>
  <c r="X27" i="125"/>
  <c r="V27" i="125"/>
  <c r="Z26" i="125"/>
  <c r="X26" i="125"/>
  <c r="V26" i="125"/>
  <c r="Z28" i="124"/>
  <c r="X28" i="124"/>
  <c r="V28" i="124"/>
  <c r="Z27" i="124"/>
  <c r="X27" i="124"/>
  <c r="V27" i="124"/>
  <c r="Z26" i="124"/>
  <c r="Z29" i="124" s="1"/>
  <c r="X26" i="124"/>
  <c r="V26" i="124"/>
  <c r="X28" i="123"/>
  <c r="V28" i="123"/>
  <c r="X27" i="123"/>
  <c r="V27" i="123"/>
  <c r="Z28" i="122"/>
  <c r="X28" i="122"/>
  <c r="V28" i="122"/>
  <c r="Z27" i="122"/>
  <c r="X27" i="122"/>
  <c r="V27" i="122"/>
  <c r="Z26" i="122"/>
  <c r="Z29" i="122" s="1"/>
  <c r="X26" i="122"/>
  <c r="V26" i="122"/>
  <c r="Z29" i="121"/>
  <c r="Z28" i="121"/>
  <c r="X28" i="121"/>
  <c r="V28" i="121"/>
  <c r="Z27" i="121"/>
  <c r="X27" i="121"/>
  <c r="V27" i="121"/>
  <c r="Z26" i="121"/>
  <c r="X26" i="121"/>
  <c r="V26" i="121"/>
  <c r="X28" i="112"/>
  <c r="V28" i="112"/>
  <c r="X27" i="112"/>
  <c r="V27" i="112"/>
  <c r="X26" i="112"/>
  <c r="V26" i="112"/>
  <c r="Z29" i="127" l="1"/>
  <c r="Z29" i="126"/>
  <c r="X29" i="122"/>
  <c r="X29" i="124"/>
  <c r="V29" i="124"/>
  <c r="V29" i="122"/>
  <c r="V29" i="125"/>
  <c r="V29" i="126"/>
  <c r="X29" i="121"/>
  <c r="V29" i="121"/>
  <c r="X29" i="125"/>
  <c r="V29" i="127"/>
  <c r="X29" i="127"/>
  <c r="X29" i="126"/>
  <c r="V29" i="112"/>
  <c r="X29" i="112"/>
  <c r="P13" i="110" l="1"/>
  <c r="X4" i="127"/>
  <c r="V4" i="127"/>
  <c r="X4" i="126"/>
  <c r="V4" i="126"/>
  <c r="X4" i="125"/>
  <c r="V4" i="125"/>
  <c r="X4" i="124"/>
  <c r="V4" i="124"/>
  <c r="X4" i="123"/>
  <c r="X26" i="123" s="1"/>
  <c r="X29" i="123" s="1"/>
  <c r="V4" i="123"/>
  <c r="V26" i="123" s="1"/>
  <c r="V29" i="123" s="1"/>
  <c r="X4" i="122"/>
  <c r="V4" i="122"/>
  <c r="X4" i="121"/>
  <c r="V4" i="121"/>
  <c r="X4" i="112"/>
  <c r="V4" i="112"/>
  <c r="H45" i="130" l="1"/>
  <c r="AK44" i="130"/>
  <c r="AJ44" i="130"/>
  <c r="AH44" i="130"/>
  <c r="W44" i="130"/>
  <c r="T44" i="130"/>
  <c r="Q44" i="130"/>
  <c r="AK43" i="130"/>
  <c r="AJ43" i="130"/>
  <c r="AH43" i="130"/>
  <c r="W43" i="130"/>
  <c r="T43" i="130"/>
  <c r="Q43" i="130"/>
  <c r="AK42" i="130"/>
  <c r="AJ42" i="130"/>
  <c r="AH42" i="130"/>
  <c r="W42" i="130"/>
  <c r="T42" i="130"/>
  <c r="Q42" i="130"/>
  <c r="AK41" i="130"/>
  <c r="AJ41" i="130"/>
  <c r="AH41" i="130"/>
  <c r="W41" i="130"/>
  <c r="T41" i="130"/>
  <c r="Q41" i="130"/>
  <c r="AK40" i="130"/>
  <c r="AJ40" i="130"/>
  <c r="AH40" i="130"/>
  <c r="W40" i="130"/>
  <c r="T40" i="130"/>
  <c r="Q40" i="130"/>
  <c r="AK39" i="130"/>
  <c r="AJ39" i="130"/>
  <c r="AH39" i="130"/>
  <c r="W39" i="130"/>
  <c r="T39" i="130"/>
  <c r="Q39" i="130"/>
  <c r="AK38" i="130"/>
  <c r="AJ38" i="130"/>
  <c r="AH38" i="130"/>
  <c r="W38" i="130"/>
  <c r="T38" i="130"/>
  <c r="Q38" i="130"/>
  <c r="AK37" i="130"/>
  <c r="AJ37" i="130"/>
  <c r="AH37" i="130"/>
  <c r="W37" i="130"/>
  <c r="T37" i="130"/>
  <c r="Q37" i="130"/>
  <c r="AK36" i="130"/>
  <c r="AJ36" i="130"/>
  <c r="AH36" i="130"/>
  <c r="W36" i="130"/>
  <c r="T36" i="130"/>
  <c r="Q36" i="130"/>
  <c r="AK35" i="130"/>
  <c r="AJ35" i="130"/>
  <c r="AH35" i="130"/>
  <c r="W35" i="130"/>
  <c r="T35" i="130"/>
  <c r="Q35" i="130"/>
  <c r="H30" i="130"/>
  <c r="AH29" i="130"/>
  <c r="Q29" i="130"/>
  <c r="D29" i="130"/>
  <c r="B29" i="130"/>
  <c r="AH28" i="130"/>
  <c r="Q28" i="130"/>
  <c r="D28" i="130"/>
  <c r="B28" i="130"/>
  <c r="AH27" i="130"/>
  <c r="Q27" i="130"/>
  <c r="D27" i="130"/>
  <c r="B27" i="130"/>
  <c r="AH26" i="130"/>
  <c r="Q26" i="130"/>
  <c r="D26" i="130"/>
  <c r="B26" i="130"/>
  <c r="AH25" i="130"/>
  <c r="Q25" i="130"/>
  <c r="D25" i="130"/>
  <c r="B25" i="130"/>
  <c r="AH24" i="130"/>
  <c r="Q24" i="130"/>
  <c r="D24" i="130"/>
  <c r="B24" i="130"/>
  <c r="AH23" i="130"/>
  <c r="Q23" i="130" s="1"/>
  <c r="D23" i="130"/>
  <c r="B23" i="130"/>
  <c r="AH22" i="130"/>
  <c r="Q22" i="130"/>
  <c r="D22" i="130"/>
  <c r="B22" i="130"/>
  <c r="H15" i="130"/>
  <c r="W45" i="130" l="1"/>
  <c r="Q30" i="130"/>
  <c r="T45" i="130"/>
  <c r="Q45" i="130"/>
  <c r="AJ13" i="129"/>
  <c r="AH13" i="129" s="1"/>
  <c r="AI13" i="129"/>
  <c r="AG13" i="129"/>
  <c r="AE13" i="129"/>
  <c r="AA13" i="129"/>
  <c r="Y13" i="129"/>
  <c r="AJ12" i="129"/>
  <c r="AH12" i="129" s="1"/>
  <c r="AI12" i="129"/>
  <c r="AG12" i="129"/>
  <c r="AE12" i="129"/>
  <c r="AF12" i="129" s="1"/>
  <c r="AA12" i="129"/>
  <c r="Y12" i="129"/>
  <c r="AJ11" i="129"/>
  <c r="AI11" i="129"/>
  <c r="AH11" i="129"/>
  <c r="AG11" i="129"/>
  <c r="AE11" i="129"/>
  <c r="AF11" i="129" s="1"/>
  <c r="AA11" i="129"/>
  <c r="Y11" i="129"/>
  <c r="AJ10" i="129"/>
  <c r="AI10" i="129"/>
  <c r="AH10" i="129"/>
  <c r="AG10" i="129"/>
  <c r="AE10" i="129"/>
  <c r="AF10" i="129" s="1"/>
  <c r="AA10" i="129"/>
  <c r="Y10" i="129"/>
  <c r="AJ9" i="129"/>
  <c r="AH9" i="129" s="1"/>
  <c r="AI9" i="129"/>
  <c r="AG9" i="129"/>
  <c r="AE9" i="129"/>
  <c r="AF9" i="129" s="1"/>
  <c r="AA9" i="129"/>
  <c r="Y9" i="129"/>
  <c r="AJ8" i="129"/>
  <c r="AH8" i="129" s="1"/>
  <c r="AI8" i="129"/>
  <c r="AG8" i="129"/>
  <c r="AE8" i="129"/>
  <c r="AF8" i="129" s="1"/>
  <c r="AA8" i="129"/>
  <c r="Y8" i="129"/>
  <c r="AJ7" i="129"/>
  <c r="AI7" i="129"/>
  <c r="AH7" i="129"/>
  <c r="AG7" i="129"/>
  <c r="AE7" i="129"/>
  <c r="AA7" i="129"/>
  <c r="Y7" i="129"/>
  <c r="AJ6" i="129"/>
  <c r="AI6" i="129"/>
  <c r="AH6" i="129"/>
  <c r="AG6" i="129"/>
  <c r="AE6" i="129"/>
  <c r="AA6" i="129"/>
  <c r="Y6" i="129"/>
  <c r="AF6" i="129" l="1"/>
  <c r="AF13" i="129"/>
  <c r="AF7" i="129"/>
  <c r="AL8" i="112"/>
  <c r="AL9" i="112"/>
  <c r="AL10" i="112"/>
  <c r="AL11" i="112"/>
  <c r="AL12" i="112"/>
  <c r="AL13" i="112"/>
  <c r="AL14" i="112"/>
  <c r="AL15" i="112"/>
  <c r="AL16" i="112"/>
  <c r="AL17" i="112"/>
  <c r="AL18" i="112"/>
  <c r="AL19" i="112"/>
  <c r="AL9" i="125"/>
  <c r="AL10" i="125"/>
  <c r="AL11" i="125"/>
  <c r="AL12" i="125"/>
  <c r="AL13" i="125"/>
  <c r="AL14" i="125"/>
  <c r="AL15" i="125"/>
  <c r="AL16" i="125"/>
  <c r="AL17" i="125"/>
  <c r="AL18" i="125"/>
  <c r="AL19" i="125"/>
  <c r="AL8" i="125"/>
  <c r="AL9" i="124"/>
  <c r="AL10" i="124"/>
  <c r="AL11" i="124"/>
  <c r="AL12" i="124"/>
  <c r="AL13" i="124"/>
  <c r="AL14" i="124"/>
  <c r="AL15" i="124"/>
  <c r="AL16" i="124"/>
  <c r="AL17" i="124"/>
  <c r="AL18" i="124"/>
  <c r="AL19" i="124"/>
  <c r="AL8" i="124"/>
  <c r="AL9" i="123"/>
  <c r="AL10" i="123"/>
  <c r="AL11" i="123"/>
  <c r="AL12" i="123"/>
  <c r="AL13" i="123"/>
  <c r="AL14" i="123"/>
  <c r="AL15" i="123"/>
  <c r="AL16" i="123"/>
  <c r="AL17" i="123"/>
  <c r="AL18" i="123"/>
  <c r="AL19" i="123"/>
  <c r="AL8" i="123"/>
  <c r="N8" i="110" l="1"/>
  <c r="Z18" i="112"/>
  <c r="U43" i="112"/>
  <c r="AP41" i="130" l="1"/>
  <c r="AN41" i="130"/>
  <c r="AP38" i="130"/>
  <c r="AN38" i="130"/>
  <c r="AP42" i="130"/>
  <c r="AN42" i="130"/>
  <c r="AP35" i="130"/>
  <c r="AN35" i="130"/>
  <c r="AP39" i="130"/>
  <c r="AN39" i="130"/>
  <c r="AP36" i="130"/>
  <c r="AN36" i="130"/>
  <c r="AP40" i="130"/>
  <c r="AN40" i="130"/>
  <c r="AP37" i="130"/>
  <c r="AN37" i="130"/>
  <c r="U43" i="127" l="1"/>
  <c r="Q43" i="127"/>
  <c r="X39" i="127"/>
  <c r="P39" i="127"/>
  <c r="T39" i="127" s="1"/>
  <c r="X38" i="127"/>
  <c r="P38" i="127"/>
  <c r="V38" i="127" s="1"/>
  <c r="X37" i="127"/>
  <c r="P37" i="127"/>
  <c r="V37" i="127" s="1"/>
  <c r="X36" i="127"/>
  <c r="P36" i="127"/>
  <c r="V36" i="127" s="1"/>
  <c r="P35" i="127"/>
  <c r="X35" i="127" s="1"/>
  <c r="AO28" i="127"/>
  <c r="AN28" i="127" s="1"/>
  <c r="AO27" i="127"/>
  <c r="AN27" i="127" s="1"/>
  <c r="AO26" i="127"/>
  <c r="AN26" i="127" s="1"/>
  <c r="AO19" i="127"/>
  <c r="AN19" i="127" s="1"/>
  <c r="AL19" i="127"/>
  <c r="AI19" i="127" s="1"/>
  <c r="AK19" i="127"/>
  <c r="AH19" i="127"/>
  <c r="Z19" i="127"/>
  <c r="X19" i="127"/>
  <c r="V19" i="127"/>
  <c r="AO18" i="127"/>
  <c r="AN18" i="127" s="1"/>
  <c r="AL18" i="127"/>
  <c r="AI18" i="127" s="1"/>
  <c r="AK18" i="127"/>
  <c r="AH18" i="127" s="1"/>
  <c r="Z18" i="127"/>
  <c r="X18" i="127"/>
  <c r="V18" i="127"/>
  <c r="AO17" i="127"/>
  <c r="AN17" i="127" s="1"/>
  <c r="AL17" i="127"/>
  <c r="AI17" i="127" s="1"/>
  <c r="AK17" i="127"/>
  <c r="AH17" i="127" s="1"/>
  <c r="AD17" i="127" s="1"/>
  <c r="Z17" i="127"/>
  <c r="X17" i="127"/>
  <c r="V17" i="127"/>
  <c r="AO16" i="127"/>
  <c r="AN16" i="127" s="1"/>
  <c r="AL16" i="127"/>
  <c r="AI16" i="127" s="1"/>
  <c r="AK16" i="127"/>
  <c r="AH16" i="127" s="1"/>
  <c r="Z16" i="127"/>
  <c r="X16" i="127"/>
  <c r="V16" i="127"/>
  <c r="AO15" i="127"/>
  <c r="AN15" i="127" s="1"/>
  <c r="AL15" i="127"/>
  <c r="AK15" i="127"/>
  <c r="AH15" i="127" s="1"/>
  <c r="AI15" i="127"/>
  <c r="Z15" i="127"/>
  <c r="X15" i="127"/>
  <c r="V15" i="127"/>
  <c r="AO14" i="127"/>
  <c r="AN14" i="127" s="1"/>
  <c r="AL14" i="127"/>
  <c r="AI14" i="127" s="1"/>
  <c r="AK14" i="127"/>
  <c r="AH14" i="127" s="1"/>
  <c r="Z14" i="127"/>
  <c r="X14" i="127"/>
  <c r="V14" i="127"/>
  <c r="AO13" i="127"/>
  <c r="AN13" i="127" s="1"/>
  <c r="AL13" i="127"/>
  <c r="AI13" i="127" s="1"/>
  <c r="AK13" i="127"/>
  <c r="AH13" i="127" s="1"/>
  <c r="Z13" i="127"/>
  <c r="AO12" i="127"/>
  <c r="AN12" i="127" s="1"/>
  <c r="AL12" i="127"/>
  <c r="AI12" i="127" s="1"/>
  <c r="AK12" i="127"/>
  <c r="AH12" i="127" s="1"/>
  <c r="Z12" i="127"/>
  <c r="AO11" i="127"/>
  <c r="AN11" i="127" s="1"/>
  <c r="Z11" i="127" s="1"/>
  <c r="AL11" i="127"/>
  <c r="AI11" i="127" s="1"/>
  <c r="AE11" i="127" s="1"/>
  <c r="X11" i="127" s="1"/>
  <c r="AK11" i="127"/>
  <c r="AH11" i="127" s="1"/>
  <c r="AO10" i="127"/>
  <c r="AN10" i="127" s="1"/>
  <c r="Z10" i="127" s="1"/>
  <c r="AL10" i="127"/>
  <c r="AI10" i="127" s="1"/>
  <c r="AK10" i="127"/>
  <c r="AH10" i="127" s="1"/>
  <c r="AO9" i="127"/>
  <c r="AN9" i="127" s="1"/>
  <c r="Z9" i="127" s="1"/>
  <c r="AL9" i="127"/>
  <c r="AI9" i="127" s="1"/>
  <c r="AK9" i="127"/>
  <c r="AH9" i="127" s="1"/>
  <c r="AO8" i="127"/>
  <c r="AN8" i="127" s="1"/>
  <c r="Z8" i="127" s="1"/>
  <c r="AL8" i="127"/>
  <c r="AI8" i="127" s="1"/>
  <c r="AE8" i="127" s="1"/>
  <c r="X8" i="127" s="1"/>
  <c r="AK8" i="127"/>
  <c r="AH8" i="127" s="1"/>
  <c r="U43" i="126"/>
  <c r="Q43" i="126"/>
  <c r="X39" i="126"/>
  <c r="P39" i="126"/>
  <c r="V39" i="126" s="1"/>
  <c r="X38" i="126"/>
  <c r="P38" i="126"/>
  <c r="V38" i="126" s="1"/>
  <c r="X37" i="126"/>
  <c r="P37" i="126"/>
  <c r="V37" i="126" s="1"/>
  <c r="X36" i="126"/>
  <c r="P36" i="126"/>
  <c r="V36" i="126" s="1"/>
  <c r="X35" i="126"/>
  <c r="P35" i="126"/>
  <c r="AO28" i="126"/>
  <c r="AN28" i="126" s="1"/>
  <c r="AO27" i="126"/>
  <c r="AN27" i="126" s="1"/>
  <c r="AO26" i="126"/>
  <c r="AN26" i="126" s="1"/>
  <c r="AO19" i="126"/>
  <c r="AN19" i="126" s="1"/>
  <c r="AL19" i="126"/>
  <c r="AI19" i="126" s="1"/>
  <c r="AK19" i="126"/>
  <c r="AH19" i="126"/>
  <c r="Z19" i="126"/>
  <c r="X19" i="126"/>
  <c r="V19" i="126"/>
  <c r="AO18" i="126"/>
  <c r="AN18" i="126" s="1"/>
  <c r="AL18" i="126"/>
  <c r="AI18" i="126" s="1"/>
  <c r="AK18" i="126"/>
  <c r="AH18" i="126" s="1"/>
  <c r="Z18" i="126"/>
  <c r="X18" i="126"/>
  <c r="V18" i="126"/>
  <c r="AO17" i="126"/>
  <c r="AN17" i="126" s="1"/>
  <c r="AL17" i="126"/>
  <c r="AI17" i="126" s="1"/>
  <c r="AK17" i="126"/>
  <c r="AH17" i="126" s="1"/>
  <c r="AD17" i="126" s="1"/>
  <c r="Z17" i="126"/>
  <c r="X17" i="126"/>
  <c r="V17" i="126"/>
  <c r="AO16" i="126"/>
  <c r="AN16" i="126" s="1"/>
  <c r="AL16" i="126"/>
  <c r="AI16" i="126" s="1"/>
  <c r="AK16" i="126"/>
  <c r="AH16" i="126" s="1"/>
  <c r="Z16" i="126"/>
  <c r="X16" i="126"/>
  <c r="V16" i="126"/>
  <c r="AO15" i="126"/>
  <c r="AN15" i="126" s="1"/>
  <c r="AL15" i="126"/>
  <c r="AK15" i="126"/>
  <c r="AH15" i="126" s="1"/>
  <c r="AI15" i="126"/>
  <c r="Z15" i="126"/>
  <c r="X15" i="126"/>
  <c r="V15" i="126"/>
  <c r="AO14" i="126"/>
  <c r="AN14" i="126" s="1"/>
  <c r="AL14" i="126"/>
  <c r="AI14" i="126" s="1"/>
  <c r="AK14" i="126"/>
  <c r="AH14" i="126" s="1"/>
  <c r="Z14" i="126"/>
  <c r="X14" i="126"/>
  <c r="V14" i="126"/>
  <c r="AO13" i="126"/>
  <c r="AN13" i="126" s="1"/>
  <c r="AL13" i="126"/>
  <c r="AI13" i="126" s="1"/>
  <c r="AK13" i="126"/>
  <c r="AH13" i="126" s="1"/>
  <c r="Z13" i="126"/>
  <c r="AO12" i="126"/>
  <c r="AN12" i="126" s="1"/>
  <c r="AL12" i="126"/>
  <c r="AI12" i="126" s="1"/>
  <c r="AK12" i="126"/>
  <c r="AH12" i="126"/>
  <c r="Z12" i="126"/>
  <c r="AO11" i="126"/>
  <c r="AN11" i="126" s="1"/>
  <c r="AL11" i="126"/>
  <c r="AI11" i="126" s="1"/>
  <c r="AE11" i="126" s="1"/>
  <c r="X11" i="126" s="1"/>
  <c r="AK11" i="126"/>
  <c r="AH11" i="126" s="1"/>
  <c r="Z11" i="126"/>
  <c r="AO10" i="126"/>
  <c r="AN10" i="126" s="1"/>
  <c r="AL10" i="126"/>
  <c r="AI10" i="126" s="1"/>
  <c r="AK10" i="126"/>
  <c r="AH10" i="126"/>
  <c r="Z10" i="126"/>
  <c r="AO9" i="126"/>
  <c r="AN9" i="126" s="1"/>
  <c r="AL9" i="126"/>
  <c r="AI9" i="126" s="1"/>
  <c r="AK9" i="126"/>
  <c r="AH9" i="126" s="1"/>
  <c r="Z9" i="126"/>
  <c r="AO8" i="126"/>
  <c r="AL8" i="126"/>
  <c r="AI8" i="126" s="1"/>
  <c r="AK8" i="126"/>
  <c r="AH8" i="126" s="1"/>
  <c r="AD8" i="126" s="1"/>
  <c r="V8" i="126" s="1"/>
  <c r="U43" i="125"/>
  <c r="Q43" i="125"/>
  <c r="X39" i="125"/>
  <c r="P39" i="125"/>
  <c r="V39" i="125" s="1"/>
  <c r="X38" i="125"/>
  <c r="P38" i="125"/>
  <c r="X37" i="125"/>
  <c r="P37" i="125"/>
  <c r="T37" i="125" s="1"/>
  <c r="X36" i="125"/>
  <c r="P36" i="125"/>
  <c r="V36" i="125" s="1"/>
  <c r="P35" i="125"/>
  <c r="T35" i="125" s="1"/>
  <c r="AO28" i="125"/>
  <c r="AN28" i="125" s="1"/>
  <c r="AO27" i="125"/>
  <c r="AN27" i="125" s="1"/>
  <c r="AO26" i="125"/>
  <c r="AN26" i="125" s="1"/>
  <c r="AO19" i="125"/>
  <c r="AN19" i="125" s="1"/>
  <c r="AI19" i="125"/>
  <c r="AH19" i="125"/>
  <c r="Z19" i="125"/>
  <c r="X19" i="125"/>
  <c r="V19" i="125"/>
  <c r="AO18" i="125"/>
  <c r="AN18" i="125" s="1"/>
  <c r="AI18" i="125"/>
  <c r="AH18" i="125"/>
  <c r="Z18" i="125"/>
  <c r="X18" i="125"/>
  <c r="V18" i="125"/>
  <c r="AO17" i="125"/>
  <c r="AN17" i="125" s="1"/>
  <c r="AI17" i="125"/>
  <c r="AH17" i="125"/>
  <c r="AD17" i="125" s="1"/>
  <c r="Z17" i="125"/>
  <c r="X17" i="125"/>
  <c r="V17" i="125"/>
  <c r="AO16" i="125"/>
  <c r="AN16" i="125" s="1"/>
  <c r="AH16" i="125"/>
  <c r="AI16" i="125"/>
  <c r="Z16" i="125"/>
  <c r="X16" i="125"/>
  <c r="V16" i="125"/>
  <c r="AO15" i="125"/>
  <c r="AN15" i="125" s="1"/>
  <c r="AH15" i="125"/>
  <c r="AI15" i="125"/>
  <c r="Z15" i="125"/>
  <c r="X15" i="125"/>
  <c r="V15" i="125"/>
  <c r="AO14" i="125"/>
  <c r="AN14" i="125" s="1"/>
  <c r="AI14" i="125"/>
  <c r="AH14" i="125"/>
  <c r="Z14" i="125"/>
  <c r="X14" i="125"/>
  <c r="V14" i="125"/>
  <c r="AO13" i="125"/>
  <c r="AN13" i="125" s="1"/>
  <c r="AI13" i="125"/>
  <c r="AH13" i="125"/>
  <c r="Z13" i="125"/>
  <c r="AO12" i="125"/>
  <c r="AN12" i="125" s="1"/>
  <c r="AI12" i="125"/>
  <c r="AH12" i="125"/>
  <c r="Z12" i="125"/>
  <c r="AO11" i="125"/>
  <c r="AN11" i="125" s="1"/>
  <c r="AH11" i="125"/>
  <c r="AI11" i="125"/>
  <c r="Z11" i="125"/>
  <c r="AO10" i="125"/>
  <c r="AN10" i="125" s="1"/>
  <c r="Z10" i="125" s="1"/>
  <c r="AI10" i="125"/>
  <c r="AH10" i="125"/>
  <c r="AO9" i="125"/>
  <c r="AN9" i="125" s="1"/>
  <c r="Z9" i="125" s="1"/>
  <c r="AI9" i="125"/>
  <c r="AH9" i="125"/>
  <c r="AO8" i="125"/>
  <c r="AN8" i="125" s="1"/>
  <c r="Z8" i="125" s="1"/>
  <c r="AI8" i="125"/>
  <c r="AE8" i="125" s="1"/>
  <c r="X8" i="125" s="1"/>
  <c r="AH8" i="125"/>
  <c r="AE14" i="125"/>
  <c r="U43" i="124"/>
  <c r="Q43" i="124"/>
  <c r="X39" i="124"/>
  <c r="P39" i="124"/>
  <c r="T39" i="124" s="1"/>
  <c r="X38" i="124"/>
  <c r="P38" i="124"/>
  <c r="T38" i="124" s="1"/>
  <c r="X37" i="124"/>
  <c r="P37" i="124"/>
  <c r="T37" i="124" s="1"/>
  <c r="X36" i="124"/>
  <c r="P36" i="124"/>
  <c r="V36" i="124" s="1"/>
  <c r="P35" i="124"/>
  <c r="T35" i="124" s="1"/>
  <c r="AO28" i="124"/>
  <c r="AN28" i="124" s="1"/>
  <c r="AO27" i="124"/>
  <c r="AN27" i="124" s="1"/>
  <c r="AO26" i="124"/>
  <c r="AN26" i="124" s="1"/>
  <c r="AO19" i="124"/>
  <c r="AN19" i="124" s="1"/>
  <c r="AI19" i="124"/>
  <c r="AH19" i="124"/>
  <c r="Z19" i="124"/>
  <c r="X19" i="124"/>
  <c r="V19" i="124"/>
  <c r="AO18" i="124"/>
  <c r="AN18" i="124" s="1"/>
  <c r="AI18" i="124"/>
  <c r="AH18" i="124"/>
  <c r="Z18" i="124"/>
  <c r="X18" i="124"/>
  <c r="V18" i="124"/>
  <c r="AO17" i="124"/>
  <c r="AN17" i="124" s="1"/>
  <c r="AI17" i="124"/>
  <c r="AH17" i="124"/>
  <c r="AD17" i="124" s="1"/>
  <c r="Z17" i="124"/>
  <c r="X17" i="124"/>
  <c r="V17" i="124"/>
  <c r="AO16" i="124"/>
  <c r="AN16" i="124" s="1"/>
  <c r="AH16" i="124"/>
  <c r="AI16" i="124"/>
  <c r="Z16" i="124"/>
  <c r="X16" i="124"/>
  <c r="V16" i="124"/>
  <c r="AO15" i="124"/>
  <c r="AN15" i="124" s="1"/>
  <c r="AH15" i="124"/>
  <c r="AI15" i="124"/>
  <c r="Z15" i="124"/>
  <c r="X15" i="124"/>
  <c r="V15" i="124"/>
  <c r="AO14" i="124"/>
  <c r="AN14" i="124" s="1"/>
  <c r="AI14" i="124"/>
  <c r="AH14" i="124"/>
  <c r="Z14" i="124"/>
  <c r="X14" i="124"/>
  <c r="V14" i="124"/>
  <c r="AO13" i="124"/>
  <c r="AI13" i="124"/>
  <c r="AE13" i="124" s="1"/>
  <c r="X13" i="124" s="1"/>
  <c r="AH13" i="124"/>
  <c r="AO12" i="124"/>
  <c r="AI12" i="124"/>
  <c r="AH12" i="124"/>
  <c r="AO11" i="124"/>
  <c r="AI11" i="124"/>
  <c r="AE11" i="124" s="1"/>
  <c r="X11" i="124" s="1"/>
  <c r="AH11" i="124"/>
  <c r="AO10" i="124"/>
  <c r="AI10" i="124"/>
  <c r="AH10" i="124"/>
  <c r="AO9" i="124"/>
  <c r="AI9" i="124"/>
  <c r="AH9" i="124"/>
  <c r="AO8" i="124"/>
  <c r="AH8" i="124"/>
  <c r="AI8" i="124"/>
  <c r="U43" i="123"/>
  <c r="Q43" i="123"/>
  <c r="X39" i="123"/>
  <c r="P39" i="123"/>
  <c r="V39" i="123" s="1"/>
  <c r="X38" i="123"/>
  <c r="P38" i="123"/>
  <c r="V38" i="123" s="1"/>
  <c r="X37" i="123"/>
  <c r="P37" i="123"/>
  <c r="V37" i="123" s="1"/>
  <c r="X36" i="123"/>
  <c r="P36" i="123"/>
  <c r="V36" i="123" s="1"/>
  <c r="P35" i="123"/>
  <c r="X35" i="123" s="1"/>
  <c r="AO28" i="123"/>
  <c r="AN28" i="123" s="1"/>
  <c r="AO27" i="123"/>
  <c r="AN27" i="123" s="1"/>
  <c r="AO26" i="123"/>
  <c r="AN26" i="123" s="1"/>
  <c r="Z26" i="123" s="1"/>
  <c r="Z29" i="123" s="1"/>
  <c r="AO19" i="123"/>
  <c r="AN19" i="123" s="1"/>
  <c r="AI19" i="123"/>
  <c r="AH19" i="123"/>
  <c r="Z19" i="123"/>
  <c r="X19" i="123"/>
  <c r="V19" i="123"/>
  <c r="AO18" i="123"/>
  <c r="AN18" i="123" s="1"/>
  <c r="AI18" i="123"/>
  <c r="AE18" i="123" s="1"/>
  <c r="AH18" i="123"/>
  <c r="Z18" i="123"/>
  <c r="X18" i="123"/>
  <c r="V18" i="123"/>
  <c r="AO17" i="123"/>
  <c r="AN17" i="123" s="1"/>
  <c r="AI17" i="123"/>
  <c r="AH17" i="123"/>
  <c r="AD17" i="123" s="1"/>
  <c r="Z17" i="123"/>
  <c r="X17" i="123"/>
  <c r="V17" i="123"/>
  <c r="AO16" i="123"/>
  <c r="AN16" i="123" s="1"/>
  <c r="AH16" i="123"/>
  <c r="AI16" i="123"/>
  <c r="Z16" i="123"/>
  <c r="X16" i="123"/>
  <c r="V16" i="123"/>
  <c r="AO15" i="123"/>
  <c r="AN15" i="123" s="1"/>
  <c r="AH15" i="123"/>
  <c r="AI15" i="123"/>
  <c r="Z15" i="123"/>
  <c r="X15" i="123"/>
  <c r="V15" i="123"/>
  <c r="AO14" i="123"/>
  <c r="AN14" i="123" s="1"/>
  <c r="AI14" i="123"/>
  <c r="AE14" i="123" s="1"/>
  <c r="AH14" i="123"/>
  <c r="Z14" i="123"/>
  <c r="X14" i="123"/>
  <c r="V14" i="123"/>
  <c r="AO13" i="123"/>
  <c r="AN13" i="123" s="1"/>
  <c r="AI13" i="123"/>
  <c r="AH13" i="123"/>
  <c r="Z13" i="123"/>
  <c r="AO12" i="123"/>
  <c r="AN12" i="123" s="1"/>
  <c r="Z12" i="123" s="1"/>
  <c r="AI12" i="123"/>
  <c r="AH12" i="123"/>
  <c r="AO11" i="123"/>
  <c r="AN11" i="123" s="1"/>
  <c r="Z11" i="123" s="1"/>
  <c r="AI11" i="123"/>
  <c r="AE11" i="123" s="1"/>
  <c r="X11" i="123" s="1"/>
  <c r="AH11" i="123"/>
  <c r="AO10" i="123"/>
  <c r="AN10" i="123" s="1"/>
  <c r="AI10" i="123"/>
  <c r="AH10" i="123"/>
  <c r="Z10" i="123"/>
  <c r="AO9" i="123"/>
  <c r="AN9" i="123" s="1"/>
  <c r="Z9" i="123" s="1"/>
  <c r="AI9" i="123"/>
  <c r="AH9" i="123"/>
  <c r="AO8" i="123"/>
  <c r="AN8" i="123" s="1"/>
  <c r="Z8" i="123" s="1"/>
  <c r="AH8" i="123"/>
  <c r="AI8" i="123"/>
  <c r="U43" i="122"/>
  <c r="Q43" i="122"/>
  <c r="X39" i="122"/>
  <c r="P39" i="122"/>
  <c r="V39" i="122" s="1"/>
  <c r="X38" i="122"/>
  <c r="P38" i="122"/>
  <c r="V38" i="122" s="1"/>
  <c r="X37" i="122"/>
  <c r="P37" i="122"/>
  <c r="T37" i="122" s="1"/>
  <c r="X36" i="122"/>
  <c r="P36" i="122"/>
  <c r="V36" i="122" s="1"/>
  <c r="P35" i="122"/>
  <c r="AO28" i="122"/>
  <c r="AN28" i="122" s="1"/>
  <c r="AO27" i="122"/>
  <c r="AN27" i="122" s="1"/>
  <c r="AO26" i="122"/>
  <c r="AN26" i="122" s="1"/>
  <c r="AO19" i="122"/>
  <c r="AN19" i="122" s="1"/>
  <c r="AL19" i="122"/>
  <c r="AI19" i="122" s="1"/>
  <c r="AK19" i="122"/>
  <c r="AH19" i="122"/>
  <c r="Z19" i="122"/>
  <c r="X19" i="122"/>
  <c r="V19" i="122"/>
  <c r="AO18" i="122"/>
  <c r="AN18" i="122" s="1"/>
  <c r="AL18" i="122"/>
  <c r="AI18" i="122" s="1"/>
  <c r="AK18" i="122"/>
  <c r="AH18" i="122" s="1"/>
  <c r="Z18" i="122"/>
  <c r="X18" i="122"/>
  <c r="V18" i="122"/>
  <c r="AO17" i="122"/>
  <c r="AN17" i="122" s="1"/>
  <c r="AL17" i="122"/>
  <c r="AK17" i="122"/>
  <c r="AH17" i="122" s="1"/>
  <c r="AI17" i="122"/>
  <c r="AE17" i="122" s="1"/>
  <c r="Z17" i="122"/>
  <c r="X17" i="122"/>
  <c r="V17" i="122"/>
  <c r="AO16" i="122"/>
  <c r="AN16" i="122" s="1"/>
  <c r="AL16" i="122"/>
  <c r="AI16" i="122" s="1"/>
  <c r="AK16" i="122"/>
  <c r="AH16" i="122" s="1"/>
  <c r="Z16" i="122"/>
  <c r="X16" i="122"/>
  <c r="V16" i="122"/>
  <c r="AO15" i="122"/>
  <c r="AN15" i="122" s="1"/>
  <c r="AL15" i="122"/>
  <c r="AI15" i="122" s="1"/>
  <c r="AK15" i="122"/>
  <c r="AH15" i="122" s="1"/>
  <c r="Z15" i="122"/>
  <c r="X15" i="122"/>
  <c r="V15" i="122"/>
  <c r="AO14" i="122"/>
  <c r="AN14" i="122" s="1"/>
  <c r="AL14" i="122"/>
  <c r="AI14" i="122" s="1"/>
  <c r="AK14" i="122"/>
  <c r="AH14" i="122" s="1"/>
  <c r="Z14" i="122"/>
  <c r="X14" i="122"/>
  <c r="V14" i="122"/>
  <c r="AO13" i="122"/>
  <c r="AN13" i="122" s="1"/>
  <c r="AL13" i="122"/>
  <c r="AI13" i="122" s="1"/>
  <c r="AK13" i="122"/>
  <c r="AH13" i="122" s="1"/>
  <c r="AD13" i="122" s="1"/>
  <c r="V13" i="122" s="1"/>
  <c r="Z13" i="122"/>
  <c r="AO12" i="122"/>
  <c r="AN12" i="122" s="1"/>
  <c r="AL12" i="122"/>
  <c r="AI12" i="122" s="1"/>
  <c r="AK12" i="122"/>
  <c r="AH12" i="122" s="1"/>
  <c r="Z12" i="122"/>
  <c r="AO11" i="122"/>
  <c r="AN11" i="122" s="1"/>
  <c r="AL11" i="122"/>
  <c r="AI11" i="122" s="1"/>
  <c r="AK11" i="122"/>
  <c r="AH11" i="122" s="1"/>
  <c r="Z11" i="122"/>
  <c r="AO10" i="122"/>
  <c r="AN10" i="122" s="1"/>
  <c r="AL10" i="122"/>
  <c r="AI10" i="122" s="1"/>
  <c r="AK10" i="122"/>
  <c r="AH10" i="122" s="1"/>
  <c r="AD10" i="122" s="1"/>
  <c r="V10" i="122" s="1"/>
  <c r="Z10" i="122"/>
  <c r="AO9" i="122"/>
  <c r="AN9" i="122" s="1"/>
  <c r="AL9" i="122"/>
  <c r="AI9" i="122" s="1"/>
  <c r="AK9" i="122"/>
  <c r="AH9" i="122" s="1"/>
  <c r="Z9" i="122"/>
  <c r="AO8" i="122"/>
  <c r="AN8" i="122" s="1"/>
  <c r="Z8" i="122"/>
  <c r="AL8" i="122"/>
  <c r="AI8" i="122" s="1"/>
  <c r="AK8" i="122"/>
  <c r="AH8" i="122" s="1"/>
  <c r="U43" i="121"/>
  <c r="Q43" i="121"/>
  <c r="X39" i="121"/>
  <c r="P39" i="121"/>
  <c r="T39" i="121" s="1"/>
  <c r="X38" i="121"/>
  <c r="P38" i="121"/>
  <c r="T38" i="121" s="1"/>
  <c r="X37" i="121"/>
  <c r="P37" i="121"/>
  <c r="T37" i="121" s="1"/>
  <c r="X36" i="121"/>
  <c r="P36" i="121"/>
  <c r="V36" i="121" s="1"/>
  <c r="P35" i="121"/>
  <c r="T35" i="121" s="1"/>
  <c r="AO28" i="121"/>
  <c r="AN28" i="121" s="1"/>
  <c r="AO27" i="121"/>
  <c r="AN27" i="121" s="1"/>
  <c r="AO26" i="121"/>
  <c r="AN26" i="121" s="1"/>
  <c r="AO19" i="121"/>
  <c r="AN19" i="121" s="1"/>
  <c r="AL19" i="121"/>
  <c r="AK19" i="121"/>
  <c r="AH19" i="121" s="1"/>
  <c r="AI19" i="121"/>
  <c r="AE19" i="121" s="1"/>
  <c r="Z19" i="121"/>
  <c r="X19" i="121"/>
  <c r="V19" i="121"/>
  <c r="AO18" i="121"/>
  <c r="AN18" i="121" s="1"/>
  <c r="AL18" i="121"/>
  <c r="AI18" i="121" s="1"/>
  <c r="AK18" i="121"/>
  <c r="AH18" i="121" s="1"/>
  <c r="Z18" i="121"/>
  <c r="X18" i="121"/>
  <c r="V18" i="121"/>
  <c r="AO17" i="121"/>
  <c r="AN17" i="121" s="1"/>
  <c r="AL17" i="121"/>
  <c r="AI17" i="121" s="1"/>
  <c r="AK17" i="121"/>
  <c r="AH17" i="121" s="1"/>
  <c r="Z17" i="121"/>
  <c r="X17" i="121"/>
  <c r="V17" i="121"/>
  <c r="AO16" i="121"/>
  <c r="AN16" i="121" s="1"/>
  <c r="AL16" i="121"/>
  <c r="AI16" i="121" s="1"/>
  <c r="AK16" i="121"/>
  <c r="AH16" i="121"/>
  <c r="Z16" i="121"/>
  <c r="X16" i="121"/>
  <c r="V16" i="121"/>
  <c r="AO15" i="121"/>
  <c r="AN15" i="121" s="1"/>
  <c r="AL15" i="121"/>
  <c r="AI15" i="121" s="1"/>
  <c r="AK15" i="121"/>
  <c r="AH15" i="121" s="1"/>
  <c r="Z15" i="121"/>
  <c r="X15" i="121"/>
  <c r="V15" i="121"/>
  <c r="AO14" i="121"/>
  <c r="AN14" i="121" s="1"/>
  <c r="AL14" i="121"/>
  <c r="AI14" i="121" s="1"/>
  <c r="AE14" i="121" s="1"/>
  <c r="AK14" i="121"/>
  <c r="AH14" i="121" s="1"/>
  <c r="Z14" i="121"/>
  <c r="X14" i="121"/>
  <c r="V14" i="121"/>
  <c r="AO13" i="121"/>
  <c r="AN13" i="121" s="1"/>
  <c r="AL13" i="121"/>
  <c r="AI13" i="121" s="1"/>
  <c r="AK13" i="121"/>
  <c r="AH13" i="121"/>
  <c r="Z13" i="121"/>
  <c r="AO12" i="121"/>
  <c r="AN12" i="121" s="1"/>
  <c r="AL12" i="121"/>
  <c r="AI12" i="121" s="1"/>
  <c r="AK12" i="121"/>
  <c r="AH12" i="121" s="1"/>
  <c r="Z12" i="121"/>
  <c r="AO11" i="121"/>
  <c r="AN11" i="121" s="1"/>
  <c r="Z11" i="121" s="1"/>
  <c r="AL11" i="121"/>
  <c r="AK11" i="121"/>
  <c r="AH11" i="121" s="1"/>
  <c r="AD11" i="121" s="1"/>
  <c r="V11" i="121" s="1"/>
  <c r="AI11" i="121"/>
  <c r="AO10" i="121"/>
  <c r="AN10" i="121" s="1"/>
  <c r="AL10" i="121"/>
  <c r="AI10" i="121" s="1"/>
  <c r="AK10" i="121"/>
  <c r="AH10" i="121" s="1"/>
  <c r="Z10" i="121"/>
  <c r="AO9" i="121"/>
  <c r="AN9" i="121" s="1"/>
  <c r="Z9" i="121" s="1"/>
  <c r="AL9" i="121"/>
  <c r="AI9" i="121" s="1"/>
  <c r="AK9" i="121"/>
  <c r="AH9" i="121" s="1"/>
  <c r="AO8" i="121"/>
  <c r="AL8" i="121"/>
  <c r="AI8" i="121" s="1"/>
  <c r="AK8" i="121"/>
  <c r="AH8" i="121" s="1"/>
  <c r="X39" i="112"/>
  <c r="P39" i="112"/>
  <c r="V39" i="112" s="1"/>
  <c r="X38" i="112"/>
  <c r="P38" i="112"/>
  <c r="T38" i="112" s="1"/>
  <c r="X37" i="112"/>
  <c r="P37" i="112"/>
  <c r="T37" i="112" s="1"/>
  <c r="X36" i="112"/>
  <c r="P36" i="112"/>
  <c r="V36" i="112" s="1"/>
  <c r="X35" i="112"/>
  <c r="P35" i="112"/>
  <c r="AO28" i="112"/>
  <c r="AN28" i="112" s="1"/>
  <c r="Z28" i="112" s="1"/>
  <c r="AO27" i="112"/>
  <c r="AN27" i="112" s="1"/>
  <c r="Z27" i="112" s="1"/>
  <c r="AO26" i="112"/>
  <c r="AO19" i="112"/>
  <c r="AN19" i="112" s="1"/>
  <c r="AK19" i="112"/>
  <c r="AH19" i="112" s="1"/>
  <c r="AI19" i="112"/>
  <c r="Z19" i="112"/>
  <c r="X19" i="112"/>
  <c r="V19" i="112"/>
  <c r="AO18" i="112"/>
  <c r="AN18" i="112" s="1"/>
  <c r="AI18" i="112"/>
  <c r="AK18" i="112"/>
  <c r="AH18" i="112" s="1"/>
  <c r="X18" i="112"/>
  <c r="V18" i="112"/>
  <c r="AO17" i="112"/>
  <c r="AN17" i="112" s="1"/>
  <c r="AI17" i="112"/>
  <c r="AK17" i="112"/>
  <c r="AH17" i="112" s="1"/>
  <c r="AD17" i="112" s="1"/>
  <c r="Z17" i="112"/>
  <c r="X17" i="112"/>
  <c r="V17" i="112"/>
  <c r="AO16" i="112"/>
  <c r="AN16" i="112" s="1"/>
  <c r="AK16" i="112"/>
  <c r="AH16" i="112" s="1"/>
  <c r="AI16" i="112"/>
  <c r="Z16" i="112"/>
  <c r="X16" i="112"/>
  <c r="V16" i="112"/>
  <c r="AO15" i="112"/>
  <c r="AN15" i="112" s="1"/>
  <c r="AI15" i="112"/>
  <c r="AK15" i="112"/>
  <c r="AH15" i="112" s="1"/>
  <c r="Z15" i="112"/>
  <c r="X15" i="112"/>
  <c r="V15" i="112"/>
  <c r="AO14" i="112"/>
  <c r="AN14" i="112" s="1"/>
  <c r="AK14" i="112"/>
  <c r="AH14" i="112" s="1"/>
  <c r="AI14" i="112"/>
  <c r="AE14" i="112" s="1"/>
  <c r="Z14" i="112"/>
  <c r="X14" i="112"/>
  <c r="V14" i="112"/>
  <c r="AO13" i="112"/>
  <c r="AN13" i="112" s="1"/>
  <c r="AI13" i="112"/>
  <c r="AK13" i="112"/>
  <c r="AH13" i="112" s="1"/>
  <c r="Z13" i="112"/>
  <c r="AO12" i="112"/>
  <c r="AK12" i="112"/>
  <c r="AH12" i="112" s="1"/>
  <c r="AI12" i="112"/>
  <c r="AO11" i="112"/>
  <c r="AK11" i="112"/>
  <c r="AH11" i="112" s="1"/>
  <c r="AI11" i="112"/>
  <c r="AO10" i="112"/>
  <c r="AI10" i="112"/>
  <c r="AK10" i="112"/>
  <c r="AH10" i="112" s="1"/>
  <c r="AO9" i="112"/>
  <c r="AK9" i="112"/>
  <c r="AH9" i="112" s="1"/>
  <c r="AI9" i="112"/>
  <c r="AO8" i="112"/>
  <c r="AN8" i="112" s="1"/>
  <c r="AI8" i="112"/>
  <c r="AK8" i="112"/>
  <c r="AH8" i="112" s="1"/>
  <c r="AD8" i="112" s="1"/>
  <c r="N12" i="110"/>
  <c r="N11" i="110"/>
  <c r="N10" i="110"/>
  <c r="N9" i="110"/>
  <c r="X8" i="112" l="1"/>
  <c r="AE8" i="112"/>
  <c r="X40" i="126"/>
  <c r="N13" i="110"/>
  <c r="X35" i="125"/>
  <c r="X40" i="125" s="1"/>
  <c r="X35" i="121"/>
  <c r="X40" i="121" s="1"/>
  <c r="V35" i="125"/>
  <c r="Z8" i="126"/>
  <c r="AN8" i="126"/>
  <c r="T36" i="125"/>
  <c r="Y43" i="125"/>
  <c r="L43" i="125" s="1"/>
  <c r="V39" i="124"/>
  <c r="T36" i="124"/>
  <c r="T40" i="124" s="1"/>
  <c r="V38" i="124"/>
  <c r="T38" i="123"/>
  <c r="T36" i="123"/>
  <c r="T36" i="122"/>
  <c r="T38" i="122"/>
  <c r="AN8" i="121"/>
  <c r="Z8" i="121" s="1"/>
  <c r="Z20" i="121" s="1"/>
  <c r="T36" i="112"/>
  <c r="Z11" i="112"/>
  <c r="AN11" i="112"/>
  <c r="Z10" i="112"/>
  <c r="AN10" i="112"/>
  <c r="AN26" i="112"/>
  <c r="Z26" i="112" s="1"/>
  <c r="Z29" i="112" s="1"/>
  <c r="V37" i="112"/>
  <c r="Z12" i="112"/>
  <c r="AN12" i="112"/>
  <c r="T39" i="112"/>
  <c r="Z9" i="112"/>
  <c r="AN9" i="112"/>
  <c r="Y43" i="112"/>
  <c r="L43" i="112" s="1"/>
  <c r="X40" i="112"/>
  <c r="Z10" i="124"/>
  <c r="AN10" i="124"/>
  <c r="Z12" i="124"/>
  <c r="AN12" i="124"/>
  <c r="Z11" i="124"/>
  <c r="AN11" i="124"/>
  <c r="Z9" i="124"/>
  <c r="AN9" i="124"/>
  <c r="Z13" i="124"/>
  <c r="AN13" i="124"/>
  <c r="Z8" i="124"/>
  <c r="AN8" i="124"/>
  <c r="T35" i="112"/>
  <c r="V35" i="121"/>
  <c r="V37" i="122"/>
  <c r="T38" i="125"/>
  <c r="T36" i="126"/>
  <c r="T36" i="127"/>
  <c r="V39" i="121"/>
  <c r="Y43" i="122"/>
  <c r="L43" i="122" s="1"/>
  <c r="T37" i="123"/>
  <c r="V38" i="125"/>
  <c r="T39" i="126"/>
  <c r="V39" i="127"/>
  <c r="X35" i="122"/>
  <c r="X40" i="122" s="1"/>
  <c r="V37" i="124"/>
  <c r="Y43" i="123"/>
  <c r="L43" i="123" s="1"/>
  <c r="V37" i="121"/>
  <c r="X40" i="123"/>
  <c r="Y43" i="127"/>
  <c r="L43" i="127" s="1"/>
  <c r="X35" i="124"/>
  <c r="X40" i="124" s="1"/>
  <c r="V37" i="125"/>
  <c r="Y43" i="126"/>
  <c r="L43" i="126" s="1"/>
  <c r="T38" i="126"/>
  <c r="V35" i="127"/>
  <c r="T38" i="127"/>
  <c r="X40" i="127"/>
  <c r="Z8" i="112"/>
  <c r="T35" i="126"/>
  <c r="V35" i="126"/>
  <c r="V40" i="126" s="1"/>
  <c r="V35" i="124"/>
  <c r="Y43" i="124"/>
  <c r="L43" i="124" s="1"/>
  <c r="V35" i="112"/>
  <c r="AE17" i="124"/>
  <c r="AD11" i="125"/>
  <c r="V11" i="125" s="1"/>
  <c r="AE14" i="124"/>
  <c r="AE17" i="127"/>
  <c r="AE11" i="121"/>
  <c r="X11" i="121" s="1"/>
  <c r="AE11" i="112"/>
  <c r="X11" i="112" s="1"/>
  <c r="AE13" i="121"/>
  <c r="X13" i="121" s="1"/>
  <c r="AE17" i="121"/>
  <c r="AE13" i="127"/>
  <c r="X13" i="127" s="1"/>
  <c r="AE18" i="122"/>
  <c r="AE16" i="124"/>
  <c r="AE8" i="124"/>
  <c r="X8" i="124" s="1"/>
  <c r="AD11" i="127"/>
  <c r="V11" i="127" s="1"/>
  <c r="AD8" i="125"/>
  <c r="V8" i="125" s="1"/>
  <c r="AE17" i="125"/>
  <c r="AE15" i="112"/>
  <c r="AD17" i="121"/>
  <c r="AD18" i="126"/>
  <c r="AD15" i="121"/>
  <c r="AE14" i="127"/>
  <c r="AE8" i="126"/>
  <c r="X8" i="126" s="1"/>
  <c r="AD16" i="126"/>
  <c r="Z20" i="123"/>
  <c r="Z20" i="126"/>
  <c r="AE14" i="126"/>
  <c r="Z20" i="122"/>
  <c r="AE8" i="123"/>
  <c r="X8" i="123" s="1"/>
  <c r="AE10" i="126"/>
  <c r="X10" i="126" s="1"/>
  <c r="Z20" i="127"/>
  <c r="AE12" i="121"/>
  <c r="X12" i="121" s="1"/>
  <c r="AD8" i="122"/>
  <c r="V8" i="122" s="1"/>
  <c r="AD8" i="124"/>
  <c r="V8" i="124" s="1"/>
  <c r="AD16" i="124"/>
  <c r="AE10" i="122"/>
  <c r="X10" i="122" s="1"/>
  <c r="AD8" i="121"/>
  <c r="V8" i="121" s="1"/>
  <c r="AD10" i="121"/>
  <c r="V10" i="121" s="1"/>
  <c r="AD12" i="121"/>
  <c r="V12" i="121" s="1"/>
  <c r="AD14" i="121"/>
  <c r="AE17" i="123"/>
  <c r="Z20" i="125"/>
  <c r="AD16" i="121"/>
  <c r="AE15" i="126"/>
  <c r="AE13" i="123"/>
  <c r="X13" i="123" s="1"/>
  <c r="AD11" i="126"/>
  <c r="V11" i="126" s="1"/>
  <c r="AE17" i="126"/>
  <c r="AD13" i="126"/>
  <c r="V13" i="126" s="1"/>
  <c r="AD11" i="124"/>
  <c r="V11" i="124" s="1"/>
  <c r="AE13" i="126"/>
  <c r="X13" i="126" s="1"/>
  <c r="AD10" i="127"/>
  <c r="V10" i="127" s="1"/>
  <c r="AE10" i="127"/>
  <c r="X10" i="127" s="1"/>
  <c r="AD13" i="127"/>
  <c r="V13" i="127" s="1"/>
  <c r="T35" i="127"/>
  <c r="AD16" i="127"/>
  <c r="AE16" i="127"/>
  <c r="AD19" i="127"/>
  <c r="AE19" i="127"/>
  <c r="AD9" i="127"/>
  <c r="V9" i="127" s="1"/>
  <c r="AE9" i="127"/>
  <c r="X9" i="127" s="1"/>
  <c r="AD12" i="127"/>
  <c r="V12" i="127" s="1"/>
  <c r="AE12" i="127"/>
  <c r="X12" i="127" s="1"/>
  <c r="AD15" i="127"/>
  <c r="AE15" i="127"/>
  <c r="AD18" i="127"/>
  <c r="AE18" i="127"/>
  <c r="T37" i="127"/>
  <c r="AD8" i="127"/>
  <c r="V8" i="127" s="1"/>
  <c r="AD14" i="127"/>
  <c r="AD10" i="126"/>
  <c r="V10" i="126" s="1"/>
  <c r="AE16" i="126"/>
  <c r="AD19" i="126"/>
  <c r="AE19" i="126"/>
  <c r="AD9" i="126"/>
  <c r="V9" i="126" s="1"/>
  <c r="AE9" i="126"/>
  <c r="X9" i="126" s="1"/>
  <c r="AD12" i="126"/>
  <c r="V12" i="126" s="1"/>
  <c r="AE12" i="126"/>
  <c r="X12" i="126" s="1"/>
  <c r="AD15" i="126"/>
  <c r="AE18" i="126"/>
  <c r="T37" i="126"/>
  <c r="AD14" i="126"/>
  <c r="AD10" i="125"/>
  <c r="V10" i="125" s="1"/>
  <c r="AE10" i="125"/>
  <c r="X10" i="125" s="1"/>
  <c r="AD13" i="125"/>
  <c r="V13" i="125" s="1"/>
  <c r="T39" i="125"/>
  <c r="AE13" i="125"/>
  <c r="X13" i="125" s="1"/>
  <c r="AD16" i="125"/>
  <c r="AE16" i="125"/>
  <c r="AD19" i="125"/>
  <c r="AE19" i="125"/>
  <c r="AD9" i="125"/>
  <c r="V9" i="125" s="1"/>
  <c r="AE9" i="125"/>
  <c r="X9" i="125" s="1"/>
  <c r="AD12" i="125"/>
  <c r="V12" i="125" s="1"/>
  <c r="AE12" i="125"/>
  <c r="X12" i="125" s="1"/>
  <c r="AD15" i="125"/>
  <c r="AE15" i="125"/>
  <c r="AD18" i="125"/>
  <c r="AE18" i="125"/>
  <c r="AE11" i="125"/>
  <c r="X11" i="125" s="1"/>
  <c r="AD14" i="125"/>
  <c r="AD10" i="124"/>
  <c r="V10" i="124" s="1"/>
  <c r="AE10" i="124"/>
  <c r="X10" i="124" s="1"/>
  <c r="AD13" i="124"/>
  <c r="V13" i="124" s="1"/>
  <c r="AD19" i="124"/>
  <c r="AE19" i="124"/>
  <c r="AD9" i="124"/>
  <c r="V9" i="124" s="1"/>
  <c r="AE9" i="124"/>
  <c r="X9" i="124" s="1"/>
  <c r="AD12" i="124"/>
  <c r="V12" i="124" s="1"/>
  <c r="AE12" i="124"/>
  <c r="X12" i="124" s="1"/>
  <c r="AD15" i="124"/>
  <c r="AE15" i="124"/>
  <c r="AD18" i="124"/>
  <c r="AE18" i="124"/>
  <c r="AD14" i="124"/>
  <c r="AD10" i="123"/>
  <c r="V10" i="123" s="1"/>
  <c r="AE10" i="123"/>
  <c r="X10" i="123" s="1"/>
  <c r="AD13" i="123"/>
  <c r="V13" i="123" s="1"/>
  <c r="T35" i="123"/>
  <c r="T39" i="123"/>
  <c r="AD16" i="123"/>
  <c r="V35" i="123"/>
  <c r="V40" i="123" s="1"/>
  <c r="AE16" i="123"/>
  <c r="AD19" i="123"/>
  <c r="AE19" i="123"/>
  <c r="AD9" i="123"/>
  <c r="V9" i="123" s="1"/>
  <c r="AE9" i="123"/>
  <c r="X9" i="123" s="1"/>
  <c r="AD12" i="123"/>
  <c r="V12" i="123" s="1"/>
  <c r="AE12" i="123"/>
  <c r="X12" i="123" s="1"/>
  <c r="AD15" i="123"/>
  <c r="AE15" i="123"/>
  <c r="AD18" i="123"/>
  <c r="AD8" i="123"/>
  <c r="V8" i="123" s="1"/>
  <c r="AD11" i="123"/>
  <c r="V11" i="123" s="1"/>
  <c r="AD14" i="123"/>
  <c r="AD17" i="122"/>
  <c r="AE14" i="122"/>
  <c r="T35" i="122"/>
  <c r="T39" i="122"/>
  <c r="AE13" i="122"/>
  <c r="X13" i="122" s="1"/>
  <c r="AD16" i="122"/>
  <c r="V35" i="122"/>
  <c r="AE16" i="122"/>
  <c r="AD19" i="122"/>
  <c r="AE19" i="122"/>
  <c r="AD9" i="122"/>
  <c r="V9" i="122" s="1"/>
  <c r="AE9" i="122"/>
  <c r="X9" i="122" s="1"/>
  <c r="AD12" i="122"/>
  <c r="V12" i="122" s="1"/>
  <c r="AE12" i="122"/>
  <c r="X12" i="122" s="1"/>
  <c r="AD15" i="122"/>
  <c r="AE15" i="122"/>
  <c r="AD18" i="122"/>
  <c r="AE8" i="122"/>
  <c r="X8" i="122" s="1"/>
  <c r="AD11" i="122"/>
  <c r="V11" i="122" s="1"/>
  <c r="AE11" i="122"/>
  <c r="X11" i="122" s="1"/>
  <c r="AD14" i="122"/>
  <c r="AE10" i="121"/>
  <c r="X10" i="121" s="1"/>
  <c r="AD13" i="121"/>
  <c r="V13" i="121" s="1"/>
  <c r="V38" i="121"/>
  <c r="AE16" i="121"/>
  <c r="AD19" i="121"/>
  <c r="AD9" i="121"/>
  <c r="V9" i="121" s="1"/>
  <c r="T36" i="121"/>
  <c r="T40" i="121" s="1"/>
  <c r="AE9" i="121"/>
  <c r="X9" i="121" s="1"/>
  <c r="AE15" i="121"/>
  <c r="AD18" i="121"/>
  <c r="AE18" i="121"/>
  <c r="Y43" i="121"/>
  <c r="L43" i="121" s="1"/>
  <c r="AE8" i="121"/>
  <c r="X8" i="121" s="1"/>
  <c r="AE17" i="112"/>
  <c r="V38" i="112"/>
  <c r="AD14" i="112"/>
  <c r="AD10" i="112"/>
  <c r="V10" i="112" s="1"/>
  <c r="AE10" i="112"/>
  <c r="X10" i="112" s="1"/>
  <c r="AD13" i="112"/>
  <c r="V13" i="112" s="1"/>
  <c r="AD16" i="112"/>
  <c r="AD19" i="112"/>
  <c r="AE13" i="112"/>
  <c r="X13" i="112" s="1"/>
  <c r="AE16" i="112"/>
  <c r="AE19" i="112"/>
  <c r="AD9" i="112"/>
  <c r="V9" i="112" s="1"/>
  <c r="AE9" i="112"/>
  <c r="X9" i="112" s="1"/>
  <c r="AD12" i="112"/>
  <c r="V12" i="112" s="1"/>
  <c r="AE12" i="112"/>
  <c r="X12" i="112" s="1"/>
  <c r="AD15" i="112"/>
  <c r="AD18" i="112"/>
  <c r="AE18" i="112"/>
  <c r="AD11" i="112"/>
  <c r="V11" i="112" s="1"/>
  <c r="T26" i="110"/>
  <c r="T25" i="110"/>
  <c r="T24" i="110"/>
  <c r="T23" i="110"/>
  <c r="T22" i="110"/>
  <c r="V40" i="122" l="1"/>
  <c r="V40" i="125"/>
  <c r="Z20" i="112"/>
  <c r="V40" i="124"/>
  <c r="X20" i="125"/>
  <c r="W45" i="125" s="1"/>
  <c r="Z20" i="124"/>
  <c r="T40" i="112"/>
  <c r="X20" i="127"/>
  <c r="T40" i="125"/>
  <c r="V40" i="127"/>
  <c r="X20" i="112"/>
  <c r="X20" i="124"/>
  <c r="X20" i="126"/>
  <c r="W45" i="126" s="1"/>
  <c r="V40" i="112"/>
  <c r="V40" i="121"/>
  <c r="X20" i="122"/>
  <c r="W45" i="122" s="1"/>
  <c r="X20" i="121"/>
  <c r="X20" i="123"/>
  <c r="W45" i="123" s="1"/>
  <c r="V20" i="127"/>
  <c r="V20" i="126"/>
  <c r="V20" i="125"/>
  <c r="V20" i="123"/>
  <c r="V20" i="121"/>
  <c r="W44" i="121" s="1"/>
  <c r="V20" i="124"/>
  <c r="W44" i="124" s="1"/>
  <c r="V20" i="122"/>
  <c r="V20" i="112"/>
  <c r="W46" i="112"/>
  <c r="T40" i="126"/>
  <c r="W46" i="122"/>
  <c r="W46" i="125"/>
  <c r="W46" i="124"/>
  <c r="W46" i="121"/>
  <c r="W46" i="126"/>
  <c r="W46" i="127"/>
  <c r="T40" i="123"/>
  <c r="W46" i="123"/>
  <c r="T40" i="127"/>
  <c r="T40" i="122"/>
  <c r="W45" i="124" l="1"/>
  <c r="W44" i="127"/>
  <c r="W45" i="121"/>
  <c r="W44" i="112"/>
  <c r="W45" i="127"/>
  <c r="W44" i="125"/>
  <c r="W45" i="112"/>
  <c r="W44" i="126"/>
  <c r="W44" i="123"/>
  <c r="W44" i="122"/>
  <c r="J19" i="110" l="1"/>
  <c r="P19" i="110"/>
  <c r="T19" i="110" l="1"/>
  <c r="R19" i="110"/>
  <c r="R27" i="110" s="1"/>
  <c r="W34" i="110" s="1"/>
  <c r="AG25" i="131" s="1"/>
  <c r="T32" i="110"/>
  <c r="P26" i="110"/>
  <c r="J26" i="110"/>
  <c r="P25" i="110"/>
  <c r="J25" i="110"/>
  <c r="J24" i="110"/>
  <c r="J23" i="110"/>
  <c r="P23" i="110"/>
  <c r="P22" i="110"/>
  <c r="J22" i="110"/>
  <c r="J21" i="110"/>
  <c r="T21" i="110" s="1"/>
  <c r="P20" i="110"/>
  <c r="J20" i="110"/>
  <c r="T20" i="110" s="1"/>
  <c r="T27" i="110" s="1"/>
  <c r="AE12" i="110"/>
  <c r="AD12" i="110" s="1"/>
  <c r="R12" i="110"/>
  <c r="AE11" i="110"/>
  <c r="AD11" i="110" s="1"/>
  <c r="R11" i="110"/>
  <c r="AE10" i="110"/>
  <c r="AD10" i="110" s="1"/>
  <c r="R10" i="110"/>
  <c r="AE9" i="110"/>
  <c r="AD9" i="110" s="1"/>
  <c r="R9" i="110"/>
  <c r="AE8" i="110"/>
  <c r="P24" i="110"/>
  <c r="P21" i="110"/>
  <c r="R8" i="110" l="1"/>
  <c r="AD8" i="110"/>
  <c r="Y32" i="110"/>
  <c r="P27" i="110"/>
  <c r="W33" i="110" s="1"/>
  <c r="AG24" i="131" s="1"/>
  <c r="P32" i="110"/>
  <c r="J11" i="131" s="1"/>
  <c r="X12" i="131" s="1"/>
  <c r="R13" i="110"/>
  <c r="W35" i="110" s="1"/>
  <c r="AG23" i="131" s="1"/>
  <c r="J12" i="131" l="1"/>
  <c r="J17" i="131" s="1"/>
  <c r="T17" i="131" s="1"/>
  <c r="X11" i="131"/>
  <c r="J18" i="131" s="1"/>
  <c r="T18" i="1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100-000001000000}">
      <text>
        <r>
          <rPr>
            <sz val="9"/>
            <color indexed="81"/>
            <rFont val="ＭＳ Ｐゴシック"/>
            <family val="3"/>
            <charset val="128"/>
          </rPr>
          <t>取得日射量補正係数は簡略計算法にて算出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200-000001000000}">
      <text>
        <r>
          <rPr>
            <sz val="9"/>
            <color indexed="81"/>
            <rFont val="ＭＳ Ｐゴシック"/>
            <family val="3"/>
            <charset val="128"/>
          </rPr>
          <t>取得日射量補正係数は簡略計算法にて算出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300-000001000000}">
      <text>
        <r>
          <rPr>
            <sz val="9"/>
            <color indexed="81"/>
            <rFont val="ＭＳ Ｐゴシック"/>
            <family val="3"/>
            <charset val="128"/>
          </rPr>
          <t>取得日射量補正係数は簡略計算法にて算出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400-000001000000}">
      <text>
        <r>
          <rPr>
            <sz val="9"/>
            <color indexed="81"/>
            <rFont val="ＭＳ Ｐゴシック"/>
            <family val="3"/>
            <charset val="128"/>
          </rPr>
          <t>取得日射量補正係数は簡略計算法にて算出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500-000001000000}">
      <text>
        <r>
          <rPr>
            <sz val="9"/>
            <color indexed="81"/>
            <rFont val="ＭＳ Ｐゴシック"/>
            <family val="3"/>
            <charset val="128"/>
          </rPr>
          <t>取得日射量補正係数は簡略計算法にて算出</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600-000001000000}">
      <text>
        <r>
          <rPr>
            <sz val="9"/>
            <color indexed="81"/>
            <rFont val="ＭＳ Ｐゴシック"/>
            <family val="3"/>
            <charset val="128"/>
          </rPr>
          <t>取得日射量補正係数は簡略計算法にて算出</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700-000001000000}">
      <text>
        <r>
          <rPr>
            <sz val="9"/>
            <color indexed="81"/>
            <rFont val="ＭＳ Ｐゴシック"/>
            <family val="3"/>
            <charset val="128"/>
          </rPr>
          <t>取得日射量補正係数は簡略計算法にて算出</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800-000001000000}">
      <text>
        <r>
          <rPr>
            <sz val="9"/>
            <color indexed="81"/>
            <rFont val="ＭＳ Ｐゴシック"/>
            <family val="3"/>
            <charset val="128"/>
          </rPr>
          <t>取得日射量補正係数は簡略計算法にて算出</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hishinuma</author>
  </authors>
  <commentList>
    <comment ref="N20" authorId="0" shapeId="0" xr:uid="{00000000-0006-0000-0A00-000001000000}">
      <text>
        <r>
          <rPr>
            <sz val="9"/>
            <color indexed="81"/>
            <rFont val="MS P ゴシック"/>
            <family val="3"/>
            <charset val="128"/>
          </rPr>
          <t>日射の当たらない基礎等の場合は、チェックを入れる</t>
        </r>
      </text>
    </comment>
    <comment ref="N33" authorId="0" shapeId="0" xr:uid="{00000000-0006-0000-0A00-000002000000}">
      <text>
        <r>
          <rPr>
            <sz val="9"/>
            <color indexed="81"/>
            <rFont val="MS P ゴシック"/>
            <family val="3"/>
            <charset val="128"/>
          </rPr>
          <t>日射の当たらない基礎等の場合は、チェックを入れる</t>
        </r>
      </text>
    </comment>
  </commentList>
</comments>
</file>

<file path=xl/sharedStrings.xml><?xml version="1.0" encoding="utf-8"?>
<sst xmlns="http://schemas.openxmlformats.org/spreadsheetml/2006/main" count="899" uniqueCount="285">
  <si>
    <t>仕様番号</t>
    <rPh sb="0" eb="2">
      <t>シヨウ</t>
    </rPh>
    <rPh sb="2" eb="4">
      <t>バンゴウ</t>
    </rPh>
    <phoneticPr fontId="4"/>
  </si>
  <si>
    <t>外壁</t>
    <rPh sb="0" eb="2">
      <t>ガイヘキ</t>
    </rPh>
    <phoneticPr fontId="4"/>
  </si>
  <si>
    <t>階</t>
    <rPh sb="0" eb="1">
      <t>カイ</t>
    </rPh>
    <phoneticPr fontId="4"/>
  </si>
  <si>
    <t>ｙ2</t>
    <phoneticPr fontId="4"/>
  </si>
  <si>
    <t>冷房期</t>
    <rPh sb="0" eb="2">
      <t>レイボウ</t>
    </rPh>
    <rPh sb="2" eb="3">
      <t>キ</t>
    </rPh>
    <phoneticPr fontId="4"/>
  </si>
  <si>
    <t>1）窓の入力</t>
    <rPh sb="2" eb="3">
      <t>マド</t>
    </rPh>
    <rPh sb="4" eb="6">
      <t>ニュウリョク</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</si>
  <si>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</si>
  <si>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</si>
  <si>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</si>
  <si>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</si>
  <si>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</si>
  <si>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</si>
  <si>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</si>
  <si>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2）ドアの入力</t>
    <rPh sb="5" eb="7">
      <t>ニュウリョク</t>
    </rPh>
    <phoneticPr fontId="4"/>
  </si>
  <si>
    <t>ドア番号</t>
    <rPh sb="2" eb="4">
      <t>バンゴウ</t>
    </rPh>
    <phoneticPr fontId="4"/>
  </si>
  <si>
    <t>3）外壁の入力</t>
    <rPh sb="2" eb="4">
      <t>ガイヘキ</t>
    </rPh>
    <rPh sb="5" eb="7">
      <t>ニュウリョク</t>
    </rPh>
    <phoneticPr fontId="4"/>
  </si>
  <si>
    <t>暖房期</t>
    <rPh sb="0" eb="2">
      <t>ダンボウ</t>
    </rPh>
    <rPh sb="2" eb="3">
      <t>キ</t>
    </rPh>
    <phoneticPr fontId="4"/>
  </si>
  <si>
    <t>㎡）</t>
    <phoneticPr fontId="4"/>
  </si>
  <si>
    <t>　総熱損失</t>
    <rPh sb="1" eb="2">
      <t>ソウ</t>
    </rPh>
    <rPh sb="2" eb="3">
      <t>ネツ</t>
    </rPh>
    <rPh sb="3" eb="5">
      <t>ソンシツ</t>
    </rPh>
    <phoneticPr fontId="4"/>
  </si>
  <si>
    <t>W/K</t>
    <phoneticPr fontId="4"/>
  </si>
  <si>
    <t>ドア</t>
    <phoneticPr fontId="4"/>
  </si>
  <si>
    <t>（窓</t>
    <rPh sb="1" eb="2">
      <t>マド</t>
    </rPh>
    <phoneticPr fontId="4"/>
  </si>
  <si>
    <t>㎡</t>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</si>
  <si>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</si>
  <si>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</si>
  <si>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</si>
  <si>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</si>
  <si>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　住宅の規模</t>
    <rPh sb="1" eb="3">
      <t>ジュウタク</t>
    </rPh>
    <rPh sb="4" eb="6">
      <t>キボ</t>
    </rPh>
    <phoneticPr fontId="4"/>
  </si>
  <si>
    <t>（地域区分）</t>
    <rPh sb="1" eb="3">
      <t>チイキ</t>
    </rPh>
    <rPh sb="3" eb="5">
      <t>クブン</t>
    </rPh>
    <phoneticPr fontId="4"/>
  </si>
  <si>
    <t>地上</t>
    <rPh sb="0" eb="2">
      <t>チジョウ</t>
    </rPh>
    <phoneticPr fontId="4"/>
  </si>
  <si>
    <t>、地下</t>
    <rPh sb="1" eb="3">
      <t>チカ</t>
    </rPh>
    <phoneticPr fontId="4"/>
  </si>
  <si>
    <t>2）計算結果</t>
    <rPh sb="2" eb="4">
      <t>ケイサン</t>
    </rPh>
    <rPh sb="4" eb="6">
      <t>ケッカ</t>
    </rPh>
    <phoneticPr fontId="4"/>
  </si>
  <si>
    <t>W/（㎡K）</t>
    <phoneticPr fontId="4"/>
  </si>
  <si>
    <t>方位係数</t>
    <rPh sb="0" eb="2">
      <t>ホウイ</t>
    </rPh>
    <rPh sb="2" eb="4">
      <t>ケイスウ</t>
    </rPh>
    <phoneticPr fontId="4"/>
  </si>
  <si>
    <t>部位番号</t>
    <rPh sb="0" eb="2">
      <t>ブイ</t>
    </rPh>
    <rPh sb="2" eb="4">
      <t>バンゴウ</t>
    </rPh>
    <phoneticPr fontId="4"/>
  </si>
  <si>
    <t>部位名</t>
    <rPh sb="0" eb="2">
      <t>ブイ</t>
    </rPh>
    <rPh sb="2" eb="3">
      <t>メイ</t>
    </rPh>
    <phoneticPr fontId="4"/>
  </si>
  <si>
    <t>1）天窓等の入力</t>
    <rPh sb="2" eb="3">
      <t>テン</t>
    </rPh>
    <rPh sb="3" eb="4">
      <t>マド</t>
    </rPh>
    <rPh sb="4" eb="5">
      <t>トウ</t>
    </rPh>
    <rPh sb="6" eb="8">
      <t>ニュウリョク</t>
    </rPh>
    <phoneticPr fontId="4"/>
  </si>
  <si>
    <t>　外皮等面積（内訳）</t>
    <rPh sb="1" eb="3">
      <t>ガイヒ</t>
    </rPh>
    <rPh sb="3" eb="4">
      <t>トウ</t>
    </rPh>
    <rPh sb="4" eb="6">
      <t>メンセキ</t>
    </rPh>
    <rPh sb="7" eb="9">
      <t>ウチワケ</t>
    </rPh>
    <phoneticPr fontId="4"/>
  </si>
  <si>
    <r>
      <t>内訳計算シートＢ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</si>
  <si>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</si>
  <si>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</si>
  <si>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</si>
  <si>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</si>
  <si>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</si>
  <si>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　</t>
  </si>
  <si>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</si>
  <si>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</si>
  <si>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</si>
  <si>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</si>
  <si>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</si>
  <si>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</si>
  <si>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</si>
  <si>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</si>
  <si>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</si>
  <si>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</si>
  <si>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</si>
  <si>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</si>
  <si>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</si>
  <si>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</si>
  <si>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温度差係数</t>
    <rPh sb="0" eb="3">
      <t>オンドサ</t>
    </rPh>
    <rPh sb="3" eb="5">
      <t>ケイスウ</t>
    </rPh>
    <phoneticPr fontId="4"/>
  </si>
  <si>
    <t>外皮性能基準値</t>
    <rPh sb="0" eb="2">
      <t>ガイヒ</t>
    </rPh>
    <rPh sb="2" eb="4">
      <t>セイノウ</t>
    </rPh>
    <rPh sb="4" eb="7">
      <t>キジュンチ</t>
    </rPh>
    <phoneticPr fontId="4"/>
  </si>
  <si>
    <t>3）省エネルギー基準外皮性能適合可否結果</t>
    <phoneticPr fontId="4"/>
  </si>
  <si>
    <t>計算結果</t>
  </si>
  <si>
    <t>基準値</t>
  </si>
  <si>
    <t>判定</t>
  </si>
  <si>
    <t>日射熱
取得率
※1</t>
    <rPh sb="0" eb="2">
      <t>ニッシャ</t>
    </rPh>
    <rPh sb="2" eb="3">
      <t>ネツ</t>
    </rPh>
    <rPh sb="4" eb="6">
      <t>シュトク</t>
    </rPh>
    <rPh sb="6" eb="7">
      <t>リツ</t>
    </rPh>
    <phoneticPr fontId="4"/>
  </si>
  <si>
    <t>更新内容</t>
    <rPh sb="0" eb="2">
      <t>コウシン</t>
    </rPh>
    <rPh sb="2" eb="4">
      <t>ナイヨウ</t>
    </rPh>
    <phoneticPr fontId="4"/>
  </si>
  <si>
    <t>東面</t>
    <rPh sb="1" eb="2">
      <t>メン</t>
    </rPh>
    <phoneticPr fontId="4"/>
  </si>
  <si>
    <r>
      <t>内訳計算シートＡ　　</t>
    </r>
    <r>
      <rPr>
        <b/>
        <sz val="12"/>
        <rFont val="HG丸ｺﾞｼｯｸM-PRO"/>
        <family val="3"/>
        <charset val="128"/>
      </rPr>
      <t>＜東面＞</t>
    </r>
    <r>
      <rPr>
        <sz val="12"/>
        <rFont val="HG丸ｺﾞｼｯｸM-PRO"/>
        <family val="3"/>
        <charset val="128"/>
      </rPr>
      <t xml:space="preserve"> の外皮熱損失量と日射熱取得量</t>
    </r>
    <rPh sb="0" eb="2">
      <t>ウチワケ</t>
    </rPh>
    <rPh sb="2" eb="4">
      <t>ケイサン</t>
    </rPh>
    <rPh sb="12" eb="13">
      <t>メン</t>
    </rPh>
    <rPh sb="23" eb="25">
      <t>ニッシャ</t>
    </rPh>
    <rPh sb="25" eb="26">
      <t>ネツ</t>
    </rPh>
    <rPh sb="26" eb="28">
      <t>シュトク</t>
    </rPh>
    <rPh sb="28" eb="29">
      <t>リョウ</t>
    </rPh>
    <phoneticPr fontId="4"/>
  </si>
  <si>
    <r>
      <t xml:space="preserve">外壁 </t>
    </r>
    <r>
      <rPr>
        <b/>
        <sz val="11"/>
        <rFont val="HG丸ｺﾞｼｯｸM-PRO"/>
        <family val="3"/>
        <charset val="128"/>
      </rPr>
      <t>＜北東面＞</t>
    </r>
    <r>
      <rPr>
        <sz val="11"/>
        <rFont val="HG丸ｺﾞｼｯｸM-PRO"/>
        <family val="3"/>
        <charset val="128"/>
      </rPr>
      <t xml:space="preserve"> 各値合計</t>
    </r>
    <rPh sb="0" eb="2">
      <t>ガイヘキ</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</si>
  <si>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4" eb="5">
      <t>メン</t>
    </rPh>
    <rPh sb="7" eb="8">
      <t>カク</t>
    </rPh>
    <rPh sb="8" eb="9">
      <t>アタイ</t>
    </rPh>
    <rPh sb="9" eb="11">
      <t>ゴウケイ</t>
    </rPh>
    <phoneticPr fontId="4"/>
  </si>
  <si>
    <r>
      <t xml:space="preserve">外壁 </t>
    </r>
    <r>
      <rPr>
        <b/>
        <sz val="11"/>
        <rFont val="HG丸ｺﾞｼｯｸM-PRO"/>
        <family val="3"/>
        <charset val="128"/>
      </rPr>
      <t>＜東面＞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</si>
  <si>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＜東面＞</t>
    </r>
    <r>
      <rPr>
        <sz val="11"/>
        <rFont val="HG丸ｺﾞｼｯｸM-PRO"/>
        <family val="3"/>
        <charset val="128"/>
      </rPr>
      <t xml:space="preserve"> 計算結果</t>
    </r>
    <rPh sb="2" eb="4">
      <t>ジュウタク</t>
    </rPh>
    <rPh sb="7" eb="8">
      <t>メン</t>
    </rPh>
    <rPh sb="10" eb="12">
      <t>ケイサン</t>
    </rPh>
    <rPh sb="12" eb="14">
      <t>ケッカ</t>
    </rPh>
    <phoneticPr fontId="4"/>
  </si>
  <si>
    <r>
      <t xml:space="preserve">外壁 </t>
    </r>
    <r>
      <rPr>
        <b/>
        <sz val="11"/>
        <rFont val="HG丸ｺﾞｼｯｸM-PRO"/>
        <family val="3"/>
        <charset val="128"/>
      </rPr>
      <t>＜屋根・天井・床＞</t>
    </r>
    <r>
      <rPr>
        <sz val="11"/>
        <rFont val="HG丸ｺﾞｼｯｸM-PRO"/>
        <family val="3"/>
        <charset val="128"/>
      </rPr>
      <t xml:space="preserve"> 各値合計</t>
    </r>
    <rPh sb="0" eb="2">
      <t>ガイヘキ</t>
    </rPh>
    <rPh sb="10" eb="11">
      <t>ユカ</t>
    </rPh>
    <phoneticPr fontId="4"/>
  </si>
  <si>
    <r>
      <t xml:space="preserve">窓 </t>
    </r>
    <r>
      <rPr>
        <b/>
        <sz val="11"/>
        <rFont val="HG丸ｺﾞｼｯｸM-PRO"/>
        <family val="3"/>
        <charset val="128"/>
      </rPr>
      <t>＜屋根・天井＞</t>
    </r>
    <r>
      <rPr>
        <sz val="11"/>
        <rFont val="HG丸ｺﾞｼｯｸM-PRO"/>
        <family val="3"/>
        <charset val="128"/>
      </rPr>
      <t xml:space="preserve"> 各値合計</t>
    </r>
    <rPh sb="0" eb="1">
      <t>マド</t>
    </rPh>
    <rPh sb="10" eb="11">
      <t>カク</t>
    </rPh>
    <rPh sb="11" eb="12">
      <t>アタイ</t>
    </rPh>
    <rPh sb="12" eb="14">
      <t>ゴウケイ</t>
    </rPh>
    <phoneticPr fontId="4"/>
  </si>
  <si>
    <r>
      <t xml:space="preserve">ドア </t>
    </r>
    <r>
      <rPr>
        <b/>
        <sz val="11"/>
        <rFont val="HG丸ｺﾞｼｯｸM-PRO"/>
        <family val="3"/>
        <charset val="128"/>
      </rPr>
      <t>＜北東面＞</t>
    </r>
    <r>
      <rPr>
        <sz val="11"/>
        <rFont val="HG丸ｺﾞｼｯｸM-PRO"/>
        <family val="3"/>
        <charset val="128"/>
      </rPr>
      <t xml:space="preserve"> 各値合計</t>
    </r>
    <phoneticPr fontId="4"/>
  </si>
  <si>
    <t>等級４</t>
    <rPh sb="0" eb="2">
      <t>トウキュウ</t>
    </rPh>
    <phoneticPr fontId="4"/>
  </si>
  <si>
    <t>等級３</t>
    <rPh sb="0" eb="2">
      <t>トウキュウ</t>
    </rPh>
    <phoneticPr fontId="4"/>
  </si>
  <si>
    <t>等級２</t>
    <rPh sb="0" eb="2">
      <t>トウキュウ</t>
    </rPh>
    <phoneticPr fontId="4"/>
  </si>
  <si>
    <t>-</t>
    <phoneticPr fontId="4"/>
  </si>
  <si>
    <t>等級４</t>
    <phoneticPr fontId="4"/>
  </si>
  <si>
    <t>等級３</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</si>
  <si>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</si>
  <si>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</si>
  <si>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t>㎡（</t>
    <phoneticPr fontId="4"/>
  </si>
  <si>
    <t>㎡、</t>
    <phoneticPr fontId="4"/>
  </si>
  <si>
    <t>屋根等</t>
    <phoneticPr fontId="4"/>
  </si>
  <si>
    <t>㎡）</t>
    <phoneticPr fontId="4"/>
  </si>
  <si>
    <t>W/K</t>
    <phoneticPr fontId="4"/>
  </si>
  <si>
    <r>
      <t>　外皮平均熱貫流率(U</t>
    </r>
    <r>
      <rPr>
        <vertAlign val="subscript"/>
        <sz val="10"/>
        <rFont val="ＭＳ Ｐゴシック"/>
        <family val="3"/>
        <charset val="128"/>
      </rPr>
      <t>A</t>
    </r>
    <r>
      <rPr>
        <sz val="10"/>
        <rFont val="ＭＳ Ｐゴシック"/>
        <family val="3"/>
        <charset val="128"/>
      </rPr>
      <t>)</t>
    </r>
    <rPh sb="1" eb="3">
      <t>ガイヒ</t>
    </rPh>
    <rPh sb="3" eb="5">
      <t>ヘイキン</t>
    </rPh>
    <rPh sb="5" eb="6">
      <t>ネツ</t>
    </rPh>
    <rPh sb="6" eb="8">
      <t>カンリュウ</t>
    </rPh>
    <rPh sb="8" eb="9">
      <t>リツ</t>
    </rPh>
    <phoneticPr fontId="4"/>
  </si>
  <si>
    <r>
      <t>　冷房期の平均日射熱取得率(η</t>
    </r>
    <r>
      <rPr>
        <vertAlign val="subscript"/>
        <sz val="10"/>
        <rFont val="ＭＳ Ｐゴシック"/>
        <family val="3"/>
        <charset val="128"/>
      </rPr>
      <t>AC</t>
    </r>
    <r>
      <rPr>
        <sz val="10"/>
        <rFont val="ＭＳ Ｐゴシック"/>
        <family val="3"/>
        <charset val="128"/>
      </rPr>
      <t>)</t>
    </r>
    <phoneticPr fontId="4"/>
  </si>
  <si>
    <r>
      <t>　暖房期の平均日射熱取得率(η</t>
    </r>
    <r>
      <rPr>
        <vertAlign val="subscript"/>
        <sz val="10"/>
        <rFont val="ＭＳ Ｐゴシック"/>
        <family val="3"/>
        <charset val="128"/>
      </rPr>
      <t>AH</t>
    </r>
    <r>
      <rPr>
        <sz val="10"/>
        <rFont val="ＭＳ Ｐゴシック"/>
        <family val="3"/>
        <charset val="128"/>
      </rPr>
      <t>)</t>
    </r>
    <rPh sb="1" eb="3">
      <t>ダンボウ</t>
    </rPh>
    <phoneticPr fontId="4"/>
  </si>
  <si>
    <t>‐H28年省エネルギー基準に基づく（木造戸建て住宅）‐</t>
    <rPh sb="4" eb="5">
      <t>ネン</t>
    </rPh>
    <rPh sb="5" eb="6">
      <t>ショウ</t>
    </rPh>
    <rPh sb="11" eb="13">
      <t>キジュン</t>
    </rPh>
    <rPh sb="14" eb="15">
      <t>モト</t>
    </rPh>
    <rPh sb="18" eb="20">
      <t>モクゾウ</t>
    </rPh>
    <rPh sb="20" eb="22">
      <t>コダ</t>
    </rPh>
    <rPh sb="23" eb="25">
      <t>ジュウタク</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</si>
  <si>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</si>
  <si>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</si>
  <si>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</si>
  <si>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</si>
  <si>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</si>
  <si>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</si>
  <si>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</si>
  <si>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</si>
  <si>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</si>
  <si>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rPh sb="4" eb="6">
      <t>タテグ</t>
    </rPh>
    <rPh sb="7" eb="9">
      <t>シヨウ</t>
    </rPh>
    <rPh sb="14" eb="16">
      <t>シヨウ</t>
    </rPh>
    <rPh sb="24" eb="25">
      <t>ク</t>
    </rPh>
    <rPh sb="26" eb="27">
      <t>ア</t>
    </rPh>
    <rPh sb="38" eb="39">
      <t>リツ</t>
    </rPh>
    <phoneticPr fontId="4"/>
  </si>
  <si>
    <t>日射熱
取得率
※1</t>
    <rPh sb="0" eb="2">
      <t>ニッシャ</t>
    </rPh>
    <rPh sb="2" eb="3">
      <t>ネツ</t>
    </rPh>
    <rPh sb="4" eb="6">
      <t>シュトク</t>
    </rPh>
    <phoneticPr fontId="4"/>
  </si>
  <si>
    <t>　注２：内訳計算シートＡは、住宅の外壁の面する方位別のシートに入力してください。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</si>
  <si>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　注３：各シートの</t>
    <rPh sb="1" eb="2">
      <t>チュウ</t>
    </rPh>
    <rPh sb="4" eb="5">
      <t>カク</t>
    </rPh>
    <phoneticPr fontId="4"/>
  </si>
  <si>
    <t>　注４：各シートに入力する寸法は、メートル単位で入力して下さい。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</si>
  <si>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　注５：本計算シートでは計算式の誤削除を防止するため、シートを保護しています。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</si>
  <si>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方位</t>
    <rPh sb="0" eb="2">
      <t>ホウイ</t>
    </rPh>
    <phoneticPr fontId="4"/>
  </si>
  <si>
    <t>基礎壁合計</t>
    <rPh sb="0" eb="2">
      <t>キソ</t>
    </rPh>
    <rPh sb="2" eb="3">
      <t>カベ</t>
    </rPh>
    <rPh sb="3" eb="5">
      <t>ゴウケイ</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</si>
  <si>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</si>
  <si>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</si>
  <si>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</si>
  <si>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線熱貫流率
[W/(m・K)]</t>
    <rPh sb="0" eb="5">
      <t>センネツカンリュウリツ</t>
    </rPh>
    <phoneticPr fontId="4"/>
  </si>
  <si>
    <t>土間等熱損失合計</t>
    <rPh sb="0" eb="2">
      <t>ドマ</t>
    </rPh>
    <rPh sb="2" eb="3">
      <t>トウ</t>
    </rPh>
    <rPh sb="3" eb="4">
      <t>ネツ</t>
    </rPh>
    <rPh sb="4" eb="6">
      <t>ソンシツ</t>
    </rPh>
    <rPh sb="6" eb="8">
      <t>ゴウケイ</t>
    </rPh>
    <phoneticPr fontId="4"/>
  </si>
  <si>
    <t>[W/(W/㎡)]</t>
    <phoneticPr fontId="4"/>
  </si>
  <si>
    <t>方位</t>
    <rPh sb="0" eb="1">
      <t>ホウ</t>
    </rPh>
    <rPh sb="1" eb="2">
      <t>イ</t>
    </rPh>
    <phoneticPr fontId="22"/>
  </si>
  <si>
    <t>南</t>
    <rPh sb="0" eb="1">
      <t>ミナミ</t>
    </rPh>
    <phoneticPr fontId="21"/>
  </si>
  <si>
    <t>東</t>
    <rPh sb="0" eb="1">
      <t>ヒガシ</t>
    </rPh>
    <phoneticPr fontId="21"/>
  </si>
  <si>
    <t>北</t>
    <rPh sb="0" eb="1">
      <t>キタ</t>
    </rPh>
    <phoneticPr fontId="21"/>
  </si>
  <si>
    <t>西</t>
    <rPh sb="0" eb="1">
      <t>ニシ</t>
    </rPh>
    <phoneticPr fontId="21"/>
  </si>
  <si>
    <t>南東</t>
    <rPh sb="0" eb="2">
      <t>ナントウ</t>
    </rPh>
    <phoneticPr fontId="21"/>
  </si>
  <si>
    <t>北東</t>
    <rPh sb="0" eb="2">
      <t>ホクトウ</t>
    </rPh>
    <phoneticPr fontId="21"/>
  </si>
  <si>
    <t>北西</t>
    <rPh sb="0" eb="2">
      <t>ホクセイ</t>
    </rPh>
    <phoneticPr fontId="21"/>
  </si>
  <si>
    <t>南西</t>
    <rPh sb="0" eb="2">
      <t>ナンセイ</t>
    </rPh>
    <phoneticPr fontId="21"/>
  </si>
  <si>
    <t>日射の当たらない基礎等</t>
    <rPh sb="0" eb="2">
      <t>ニッシャ</t>
    </rPh>
    <rPh sb="3" eb="4">
      <t>ア</t>
    </rPh>
    <rPh sb="8" eb="10">
      <t>キソ</t>
    </rPh>
    <rPh sb="10" eb="11">
      <t>トウ</t>
    </rPh>
    <phoneticPr fontId="4"/>
  </si>
  <si>
    <t>方位係数</t>
  </si>
  <si>
    <t>冷房期</t>
    <phoneticPr fontId="4"/>
  </si>
  <si>
    <t>暖房期</t>
    <rPh sb="0" eb="2">
      <t>ダンボウ</t>
    </rPh>
    <phoneticPr fontId="4"/>
  </si>
  <si>
    <t>夏</t>
  </si>
  <si>
    <t>冬</t>
    <rPh sb="0" eb="1">
      <t>フユ</t>
    </rPh>
    <phoneticPr fontId="4"/>
  </si>
  <si>
    <t>南</t>
    <rPh sb="0" eb="1">
      <t>ミナミ</t>
    </rPh>
    <phoneticPr fontId="4"/>
  </si>
  <si>
    <t>東</t>
    <rPh sb="0" eb="1">
      <t>ヒガシ</t>
    </rPh>
    <phoneticPr fontId="4"/>
  </si>
  <si>
    <t>北</t>
    <rPh sb="0" eb="1">
      <t>キタ</t>
    </rPh>
    <phoneticPr fontId="4"/>
  </si>
  <si>
    <t>西</t>
    <rPh sb="0" eb="1">
      <t>ニシ</t>
    </rPh>
    <phoneticPr fontId="4"/>
  </si>
  <si>
    <t>南東</t>
    <rPh sb="0" eb="2">
      <t>ナントウ</t>
    </rPh>
    <phoneticPr fontId="4"/>
  </si>
  <si>
    <t>北東</t>
    <rPh sb="0" eb="2">
      <t>ホクトウ</t>
    </rPh>
    <phoneticPr fontId="4"/>
  </si>
  <si>
    <t>北西</t>
    <rPh sb="0" eb="2">
      <t>ホクセイ</t>
    </rPh>
    <phoneticPr fontId="4"/>
  </si>
  <si>
    <t>南西</t>
    <rPh sb="0" eb="2">
      <t>ナンセイ</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</si>
  <si>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</si>
  <si>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</si>
  <si>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</si>
  <si>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</si>
  <si>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</si>
  <si>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</si>
  <si>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</si>
  <si>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</si>
  <si>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r>
      <t xml:space="preserve">冷房期
日射熱
取得量
</t>
    </r>
    <r>
      <rPr>
        <sz val="8"/>
        <rFont val="ＭＳ Ｐゴシック"/>
        <family val="3"/>
        <charset val="128"/>
      </rPr>
      <t>[W/(W/㎡)]</t>
    </r>
    <rPh sb="0" eb="2">
      <t>レイボウ</t>
    </rPh>
    <rPh sb="2" eb="3">
      <t>キ</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</si>
  <si>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</si>
  <si>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</si>
  <si>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</si>
  <si>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屋根等
面積
[㎡]</t>
    <rPh sb="0" eb="2">
      <t>ヤネ</t>
    </rPh>
    <rPh sb="2" eb="3">
      <t>トウ</t>
    </rPh>
    <rPh sb="4" eb="6">
      <t>メンセキ</t>
    </rPh>
    <phoneticPr fontId="4"/>
  </si>
  <si>
    <t>計算対象
外皮面積
[㎡]</t>
    <rPh sb="0" eb="2">
      <t>ケイサン</t>
    </rPh>
    <rPh sb="2" eb="4">
      <t>タイショウ</t>
    </rPh>
    <rPh sb="5" eb="7">
      <t>ガイヒ</t>
    </rPh>
    <rPh sb="7" eb="9">
      <t>メンセキ</t>
    </rPh>
    <phoneticPr fontId="4"/>
  </si>
  <si>
    <r>
      <t>内訳計算シートＣ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</si>
  <si>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</si>
  <si>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</si>
  <si>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</si>
  <si>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※基礎壁は、内訳計算シートＣ＜基礎壁、基礎等＞に入力してください。</t>
    <phoneticPr fontId="4"/>
  </si>
  <si>
    <t>※外気または外気に通じる空間（小屋裏・天井裏等）は1.0、外気に通じる床下は0.7を入力してください。</t>
    <rPh sb="1" eb="3">
      <t>ガイキ</t>
    </rPh>
    <rPh sb="6" eb="8">
      <t>ガイキ</t>
    </rPh>
    <rPh sb="9" eb="10">
      <t>ツウ</t>
    </rPh>
    <rPh sb="12" eb="14">
      <t>クウカン</t>
    </rPh>
    <rPh sb="15" eb="18">
      <t>コヤウラ</t>
    </rPh>
    <rPh sb="19" eb="21">
      <t>テンジョウ</t>
    </rPh>
    <rPh sb="21" eb="22">
      <t>ウラ</t>
    </rPh>
    <rPh sb="22" eb="23">
      <t>トウ</t>
    </rPh>
    <rPh sb="29" eb="31">
      <t>ガイキ</t>
    </rPh>
    <rPh sb="32" eb="33">
      <t>ツウ</t>
    </rPh>
    <rPh sb="35" eb="37">
      <t>ユカシタ</t>
    </rPh>
    <rPh sb="42" eb="44">
      <t>ニュウリョク</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</si>
  <si>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</si>
  <si>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</si>
  <si>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</si>
  <si>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</si>
  <si>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更新日</t>
    <rPh sb="0" eb="2">
      <t>コウシン</t>
    </rPh>
    <rPh sb="2" eb="3">
      <t>ビ</t>
    </rPh>
    <phoneticPr fontId="4"/>
  </si>
  <si>
    <t>ver2.0
(webプログラムver3.0対応)</t>
    <rPh sb="22" eb="24">
      <t>タイオウ</t>
    </rPh>
    <phoneticPr fontId="4"/>
  </si>
  <si>
    <t>1）</t>
    <phoneticPr fontId="4"/>
  </si>
  <si>
    <t>3)外壁の入力の修正</t>
    <rPh sb="2" eb="4">
      <t>ガイヘキ</t>
    </rPh>
    <rPh sb="5" eb="7">
      <t>ニュウリョク</t>
    </rPh>
    <rPh sb="8" eb="10">
      <t>シュウセイ</t>
    </rPh>
    <phoneticPr fontId="4"/>
  </si>
  <si>
    <t>シートA（方位別計算）</t>
    <rPh sb="5" eb="7">
      <t>ホウイ</t>
    </rPh>
    <rPh sb="7" eb="8">
      <t>ベツ</t>
    </rPh>
    <rPh sb="8" eb="10">
      <t>ケイサン</t>
    </rPh>
    <phoneticPr fontId="4"/>
  </si>
  <si>
    <t>シートB（屋根・天井・床等）</t>
    <rPh sb="5" eb="7">
      <t>ヤネ</t>
    </rPh>
    <rPh sb="8" eb="10">
      <t>テンジョウ</t>
    </rPh>
    <rPh sb="11" eb="13">
      <t>ユカナド</t>
    </rPh>
    <phoneticPr fontId="4"/>
  </si>
  <si>
    <t>2）</t>
  </si>
  <si>
    <t>シートC（基礎壁、基礎等）</t>
    <rPh sb="5" eb="7">
      <t>キソ</t>
    </rPh>
    <rPh sb="7" eb="8">
      <t>カベ</t>
    </rPh>
    <rPh sb="9" eb="12">
      <t>キソナド</t>
    </rPh>
    <phoneticPr fontId="4"/>
  </si>
  <si>
    <t>2）屋根・天井・外気等に接する床の入力の温度差係数欄の追加</t>
    <rPh sb="2" eb="4">
      <t>ヤネ</t>
    </rPh>
    <rPh sb="5" eb="7">
      <t>テンジョウ</t>
    </rPh>
    <rPh sb="8" eb="10">
      <t>ガイキ</t>
    </rPh>
    <rPh sb="10" eb="11">
      <t>ナド</t>
    </rPh>
    <rPh sb="12" eb="13">
      <t>セッ</t>
    </rPh>
    <rPh sb="15" eb="16">
      <t>ユカ</t>
    </rPh>
    <rPh sb="17" eb="19">
      <t>ニュウリョク</t>
    </rPh>
    <rPh sb="20" eb="25">
      <t>オンドサケイスウ</t>
    </rPh>
    <rPh sb="25" eb="26">
      <t>ラン</t>
    </rPh>
    <rPh sb="27" eb="29">
      <t>ツイカ</t>
    </rPh>
    <phoneticPr fontId="4"/>
  </si>
  <si>
    <t>webプログラムver3.0対応へ変更</t>
    <rPh sb="17" eb="19">
      <t>ヘンコウ</t>
    </rPh>
    <phoneticPr fontId="4"/>
  </si>
  <si>
    <t>3）</t>
  </si>
  <si>
    <t>北面</t>
    <phoneticPr fontId="4"/>
  </si>
  <si>
    <r>
      <t>内訳計算シートＡ　　</t>
    </r>
    <r>
      <rPr>
        <b/>
        <sz val="12"/>
        <rFont val="HG丸ｺﾞｼｯｸM-PRO"/>
        <family val="3"/>
        <charset val="128"/>
      </rPr>
      <t>＜北面＞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</si>
  <si>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7" eb="8">
      <t>カク</t>
    </rPh>
    <rPh sb="8" eb="9">
      <t>アタイ</t>
    </rPh>
    <rPh sb="9" eb="11">
      <t>ゴウケイ</t>
    </rPh>
    <phoneticPr fontId="4"/>
  </si>
  <si>
    <r>
      <t xml:space="preserve">外壁 </t>
    </r>
    <r>
      <rPr>
        <b/>
        <sz val="11"/>
        <rFont val="HG丸ｺﾞｼｯｸM-PRO"/>
        <family val="3"/>
        <charset val="128"/>
      </rPr>
      <t>＜北面＞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</si>
  <si>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</si>
  <si>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</si>
  <si>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</si>
  <si>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4）住宅 </t>
    </r>
    <r>
      <rPr>
        <b/>
        <sz val="11"/>
        <rFont val="HG丸ｺﾞｼｯｸM-PRO"/>
        <family val="3"/>
        <charset val="128"/>
      </rPr>
      <t>＜北東面＞</t>
    </r>
    <r>
      <rPr>
        <sz val="11"/>
        <rFont val="HG丸ｺﾞｼｯｸM-PRO"/>
        <family val="3"/>
        <charset val="128"/>
      </rPr>
      <t xml:space="preserve"> 計算結果</t>
    </r>
    <rPh sb="2" eb="4">
      <t>ジュウタク</t>
    </rPh>
    <rPh sb="11" eb="13">
      <t>ケイサン</t>
    </rPh>
    <rPh sb="13" eb="15">
      <t>ケッカ</t>
    </rPh>
    <phoneticPr fontId="4"/>
  </si>
  <si>
    <t>北東面</t>
    <rPh sb="0" eb="1">
      <t>キタ</t>
    </rPh>
    <rPh sb="2" eb="3">
      <t>メン</t>
    </rPh>
    <phoneticPr fontId="4"/>
  </si>
  <si>
    <t>南東面</t>
    <phoneticPr fontId="4"/>
  </si>
  <si>
    <t>南面</t>
    <phoneticPr fontId="4"/>
  </si>
  <si>
    <t>南西面</t>
    <phoneticPr fontId="4"/>
  </si>
  <si>
    <t>西面</t>
    <phoneticPr fontId="4"/>
  </si>
  <si>
    <t>北西面</t>
    <phoneticPr fontId="4"/>
  </si>
  <si>
    <r>
      <t>内訳計算シートＡ　　</t>
    </r>
    <r>
      <rPr>
        <b/>
        <sz val="12"/>
        <rFont val="HG丸ｺﾞｼｯｸM-PRO"/>
        <family val="3"/>
        <charset val="128"/>
      </rPr>
      <t>＜北西面＞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</si>
  <si>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</si>
  <si>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＜北西面＞</t>
    </r>
    <r>
      <rPr>
        <sz val="11"/>
        <rFont val="HG丸ｺﾞｼｯｸM-PRO"/>
        <family val="3"/>
        <charset val="128"/>
      </rPr>
      <t xml:space="preserve"> 各値合計</t>
    </r>
    <phoneticPr fontId="4"/>
  </si>
  <si>
    <r>
      <t xml:space="preserve">外壁 </t>
    </r>
    <r>
      <rPr>
        <b/>
        <sz val="11"/>
        <rFont val="HG丸ｺﾞｼｯｸM-PRO"/>
        <family val="3"/>
        <charset val="128"/>
      </rPr>
      <t>＜北西面＞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</si>
  <si>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＜北西面＞</t>
    </r>
    <r>
      <rPr>
        <sz val="11"/>
        <rFont val="HG丸ｺﾞｼｯｸM-PRO"/>
        <family val="3"/>
        <charset val="128"/>
      </rPr>
      <t xml:space="preserve"> 計算結果</t>
    </r>
    <rPh sb="2" eb="4">
      <t>ジュウタク</t>
    </rPh>
    <rPh sb="11" eb="13">
      <t>ケイサン</t>
    </rPh>
    <rPh sb="13" eb="15">
      <t>ケッカ</t>
    </rPh>
    <phoneticPr fontId="4"/>
  </si>
  <si>
    <r>
      <t>内訳計算シートＡ　　</t>
    </r>
    <r>
      <rPr>
        <b/>
        <sz val="12"/>
        <rFont val="HG丸ｺﾞｼｯｸM-PRO"/>
        <family val="3"/>
        <charset val="128"/>
      </rPr>
      <t>＜西面＞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</si>
  <si>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</si>
  <si>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＜西面＞</t>
    </r>
    <r>
      <rPr>
        <sz val="11"/>
        <rFont val="HG丸ｺﾞｼｯｸM-PRO"/>
        <family val="3"/>
        <charset val="128"/>
      </rPr>
      <t xml:space="preserve"> 各値合計</t>
    </r>
    <phoneticPr fontId="4"/>
  </si>
  <si>
    <r>
      <t xml:space="preserve">外壁 </t>
    </r>
    <r>
      <rPr>
        <b/>
        <sz val="11"/>
        <rFont val="HG丸ｺﾞｼｯｸM-PRO"/>
        <family val="3"/>
        <charset val="128"/>
      </rPr>
      <t>＜西面＞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</si>
  <si>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＜西面＞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</si>
  <si>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</si>
  <si>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</si>
  <si>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＜南西面＞</t>
    </r>
    <r>
      <rPr>
        <sz val="11"/>
        <rFont val="HG丸ｺﾞｼｯｸM-PRO"/>
        <family val="3"/>
        <charset val="128"/>
      </rPr>
      <t xml:space="preserve"> 各値合計</t>
    </r>
    <phoneticPr fontId="4"/>
  </si>
  <si>
    <r>
      <t xml:space="preserve">外壁 </t>
    </r>
    <r>
      <rPr>
        <b/>
        <sz val="11"/>
        <rFont val="HG丸ｺﾞｼｯｸM-PRO"/>
        <family val="3"/>
        <charset val="128"/>
      </rPr>
      <t>＜南西面＞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</si>
  <si>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＜南西面＞</t>
    </r>
    <r>
      <rPr>
        <sz val="11"/>
        <rFont val="HG丸ｺﾞｼｯｸM-PRO"/>
        <family val="3"/>
        <charset val="128"/>
      </rPr>
      <t xml:space="preserve"> 計算結果</t>
    </r>
    <rPh sb="2" eb="4">
      <t>ジュウタク</t>
    </rPh>
    <rPh sb="11" eb="13">
      <t>ケイサン</t>
    </rPh>
    <rPh sb="13" eb="15">
      <t>ケッカ</t>
    </rPh>
    <phoneticPr fontId="4"/>
  </si>
  <si>
    <r>
      <t>内訳計算シートＡ　　</t>
    </r>
    <r>
      <rPr>
        <b/>
        <sz val="12"/>
        <rFont val="HG丸ｺﾞｼｯｸM-PRO"/>
        <family val="3"/>
        <charset val="128"/>
      </rPr>
      <t>＜南面＞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</si>
  <si>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</si>
  <si>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＜南面＞</t>
    </r>
    <r>
      <rPr>
        <sz val="11"/>
        <rFont val="HG丸ｺﾞｼｯｸM-PRO"/>
        <family val="3"/>
        <charset val="128"/>
      </rPr>
      <t xml:space="preserve"> 各値合計</t>
    </r>
    <phoneticPr fontId="4"/>
  </si>
  <si>
    <r>
      <t xml:space="preserve">外壁 </t>
    </r>
    <r>
      <rPr>
        <b/>
        <sz val="11"/>
        <rFont val="HG丸ｺﾞｼｯｸM-PRO"/>
        <family val="3"/>
        <charset val="128"/>
      </rPr>
      <t>＜南面＞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</si>
  <si>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</si>
  <si>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</si>
  <si>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</si>
  <si>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＜南東面＞</t>
    </r>
    <r>
      <rPr>
        <sz val="11"/>
        <rFont val="HG丸ｺﾞｼｯｸM-PRO"/>
        <family val="3"/>
        <charset val="128"/>
      </rPr>
      <t xml:space="preserve"> 各値合計</t>
    </r>
    <phoneticPr fontId="4"/>
  </si>
  <si>
    <r>
      <t xml:space="preserve">外壁 </t>
    </r>
    <r>
      <rPr>
        <b/>
        <sz val="11"/>
        <rFont val="HG丸ｺﾞｼｯｸM-PRO"/>
        <family val="3"/>
        <charset val="128"/>
      </rPr>
      <t>＜南東面＞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</si>
  <si>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＜南東面＞</t>
    </r>
    <r>
      <rPr>
        <sz val="11"/>
        <rFont val="HG丸ｺﾞｼｯｸM-PRO"/>
        <family val="3"/>
        <charset val="128"/>
      </rPr>
      <t xml:space="preserve"> 計算結果</t>
    </r>
    <rPh sb="2" eb="4">
      <t>ジュウタク</t>
    </rPh>
    <rPh sb="11" eb="13">
      <t>ケイサン</t>
    </rPh>
    <rPh sb="13" eb="15">
      <t>ケッカ</t>
    </rPh>
    <phoneticPr fontId="4"/>
  </si>
  <si>
    <t>Ver2.1</t>
    <phoneticPr fontId="4"/>
  </si>
  <si>
    <t>一部方位、冷房期取得日射熱補正係数に関する修正</t>
    <rPh sb="0" eb="2">
      <t>イチブ</t>
    </rPh>
    <rPh sb="2" eb="4">
      <t>ホウイ</t>
    </rPh>
    <phoneticPr fontId="4"/>
  </si>
  <si>
    <t>2）</t>
    <phoneticPr fontId="4"/>
  </si>
  <si>
    <t>シートB（屋根・天井・床等）</t>
    <phoneticPr fontId="4"/>
  </si>
  <si>
    <t>天窓の冷房期、暖房期取得日射熱補正係数に関する不具合の修正</t>
    <phoneticPr fontId="4"/>
  </si>
  <si>
    <t>シートC（基礎壁、基礎等）</t>
    <phoneticPr fontId="4"/>
  </si>
  <si>
    <t>3）</t>
    <phoneticPr fontId="4"/>
  </si>
  <si>
    <t>シートA（方位別計算）</t>
    <phoneticPr fontId="4"/>
  </si>
  <si>
    <t>付属部材による補正熱貫流率に関する修正</t>
    <phoneticPr fontId="4"/>
  </si>
  <si>
    <t>天窓における付属部材による補正熱貫流率に関する修正</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</si>
  <si>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</si>
  <si>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</si>
  <si>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</si>
  <si>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</si>
  <si>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</si>
  <si>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</si>
  <si>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</si>
  <si>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</si>
  <si>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</si>
  <si>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</si>
  <si>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</si>
  <si>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</si>
  <si>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</si>
  <si>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</si>
  <si>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</si>
  <si>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</si>
  <si>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</si>
  <si>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</si>
  <si>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</si>
  <si>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</si>
  <si>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このシートは、内訳計算シートCにて旧計算法を選択した場合に、２）の線熱貫流率へ入力する値を計算する為のシートです。
算出された線熱貫流率は、内訳計算シートCに転記をしてください。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31"/>
  </si>
  <si>
    <t>新旧</t>
    <rPh sb="0" eb="2">
      <t>シンキュウ</t>
    </rPh>
    <phoneticPr fontId="21"/>
  </si>
  <si>
    <t>はじめにどちらかをご選択ください→</t>
    <phoneticPr fontId="21"/>
  </si>
  <si>
    <t>新計算法</t>
    <rPh sb="0" eb="1">
      <t>シン</t>
    </rPh>
    <rPh sb="1" eb="4">
      <t>ケイサンホウ</t>
    </rPh>
    <phoneticPr fontId="21"/>
  </si>
  <si>
    <t>旧計算法</t>
    <rPh sb="0" eb="1">
      <t>キュウ</t>
    </rPh>
    <rPh sb="1" eb="4">
      <t>ケイサンホウ</t>
    </rPh>
    <phoneticPr fontId="21"/>
  </si>
  <si>
    <t>※3）において温度差係数を分けて計算する場合、上表は分けて入力して下さい。その際、面積は重複しないように片方のみを入力して下さい。</t>
    <rPh sb="13" eb="14">
      <t>ワ</t>
    </rPh>
    <rPh sb="16" eb="18">
      <t>ケイサン</t>
    </rPh>
    <phoneticPr fontId="4"/>
  </si>
  <si>
    <t>4）</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</si>
  <si>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</si>
  <si>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</si>
  <si>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r>
      <t>m</t>
    </r>
    <r>
      <rPr>
        <vertAlign val="subscript"/>
        <sz val="11"/>
        <rFont val="ＭＳ Ｐゴシック"/>
        <family val="3"/>
        <charset val="128"/>
      </rPr>
      <t>h</t>
    </r>
    <phoneticPr fontId="4"/>
  </si>
  <si>
    <r>
      <t>m</t>
    </r>
    <r>
      <rPr>
        <vertAlign val="subscript"/>
        <sz val="11"/>
        <rFont val="ＭＳ Ｐゴシック"/>
        <family val="3"/>
        <charset val="128"/>
      </rPr>
      <t>c</t>
    </r>
    <phoneticPr fontId="4"/>
  </si>
  <si>
    <t>q</t>
    <phoneticPr fontId="4"/>
  </si>
  <si>
    <t>リンクセル</t>
    <phoneticPr fontId="4"/>
  </si>
  <si>
    <t>等級5</t>
    <phoneticPr fontId="4"/>
  </si>
  <si>
    <r>
      <t>η</t>
    </r>
    <r>
      <rPr>
        <vertAlign val="subscript"/>
        <sz val="11"/>
        <rFont val="ＭＳ Ｐゴシック"/>
        <family val="3"/>
        <charset val="128"/>
      </rPr>
      <t>AC</t>
    </r>
    <phoneticPr fontId="4"/>
  </si>
  <si>
    <r>
      <t>Ｕ</t>
    </r>
    <r>
      <rPr>
        <vertAlign val="subscript"/>
        <sz val="11"/>
        <rFont val="ＭＳ Ｐゴシック"/>
        <family val="3"/>
        <charset val="128"/>
      </rPr>
      <t>A</t>
    </r>
    <phoneticPr fontId="4"/>
  </si>
  <si>
    <t>等級５</t>
    <rPh sb="0" eb="2">
      <t>トウキュウ</t>
    </rPh>
    <phoneticPr fontId="4"/>
  </si>
  <si>
    <t>シート共通条件・結果</t>
    <rPh sb="3" eb="7">
      <t>キョウツウジョウケン</t>
    </rPh>
    <rPh sb="8" eb="10">
      <t>ケッカ</t>
    </rPh>
    <phoneticPr fontId="4"/>
  </si>
  <si>
    <t>等級5対応</t>
    <rPh sb="0" eb="2">
      <t>トウキュウ</t>
    </rPh>
    <rPh sb="3" eb="5">
      <t>タイオウ</t>
    </rPh>
    <phoneticPr fontId="4"/>
  </si>
  <si>
    <r>
      <t xml:space="preserve">ドア </t>
    </r>
    <r>
      <rPr>
        <b/>
        <sz val="11"/>
        <rFont val="HG丸ｺﾞｼｯｸM-PRO"/>
        <family val="3"/>
        <charset val="128"/>
      </rPr>
      <t>＜北面＞</t>
    </r>
    <r>
      <rPr>
        <sz val="11"/>
        <rFont val="HG丸ｺﾞｼｯｸM-PRO"/>
        <family val="3"/>
        <charset val="128"/>
      </rPr>
      <t xml:space="preserve"> 各値合計</t>
    </r>
    <rPh sb="4" eb="5">
      <t>キタ</t>
    </rPh>
    <phoneticPr fontId="4"/>
  </si>
  <si>
    <r>
      <t xml:space="preserve">ドア </t>
    </r>
    <r>
      <rPr>
        <b/>
        <sz val="11"/>
        <rFont val="HG丸ｺﾞｼｯｸM-PRO"/>
        <family val="3"/>
        <charset val="128"/>
      </rPr>
      <t>＜東面＞</t>
    </r>
    <r>
      <rPr>
        <sz val="11"/>
        <rFont val="HG丸ｺﾞｼｯｸM-PRO"/>
        <family val="3"/>
        <charset val="128"/>
      </rPr>
      <t xml:space="preserve"> 各値合計</t>
    </r>
    <phoneticPr fontId="4"/>
  </si>
  <si>
    <t>　注１：本計算シートの計算方法は、（国研）建築研究所が示す外皮性能の計算方法を原則遵守しています。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</si>
  <si>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新旧計算の選択、入力可能欄の追加対応、説明の追記</t>
    <rPh sb="0" eb="2">
      <t>シンキュウ</t>
    </rPh>
    <rPh sb="2" eb="4">
      <t>ケイサン</t>
    </rPh>
    <rPh sb="5" eb="7">
      <t>センタク</t>
    </rPh>
    <rPh sb="8" eb="10">
      <t>ニュウリョク</t>
    </rPh>
    <rPh sb="10" eb="13">
      <t>カノウラン</t>
    </rPh>
    <rPh sb="14" eb="16">
      <t>ツイカ</t>
    </rPh>
    <rPh sb="16" eb="18">
      <t>タイオウ</t>
    </rPh>
    <rPh sb="19" eb="21">
      <t>セツメイ</t>
    </rPh>
    <rPh sb="22" eb="24">
      <t>ツイキ</t>
    </rPh>
    <phoneticPr fontId="4"/>
  </si>
  <si>
    <t>5）</t>
    <phoneticPr fontId="4"/>
  </si>
  <si>
    <t>天窓の暖房期日射熱取得量に関する不具合の修正</t>
    <phoneticPr fontId="4"/>
  </si>
  <si>
    <t>庇による補正計算に関する不具合の修正</t>
    <rPh sb="4" eb="8">
      <t>ホセイケイサン</t>
    </rPh>
    <rPh sb="9" eb="10">
      <t>カン</t>
    </rPh>
    <rPh sb="12" eb="15">
      <t>フグアイ</t>
    </rPh>
    <rPh sb="16" eb="18">
      <t>シュウセイ</t>
    </rPh>
    <phoneticPr fontId="4"/>
  </si>
  <si>
    <t>2）土間等の外周長さと線熱貫流率の入力</t>
    <phoneticPr fontId="21"/>
  </si>
  <si>
    <t>1）土間床等の面積の入力</t>
    <rPh sb="2" eb="4">
      <t>ドマ</t>
    </rPh>
    <rPh sb="4" eb="5">
      <t>ユカ</t>
    </rPh>
    <rPh sb="5" eb="6">
      <t>トウ</t>
    </rPh>
    <rPh sb="7" eb="9">
      <t>メンセキ</t>
    </rPh>
    <rPh sb="10" eb="12">
      <t>ニュウリョク</t>
    </rPh>
    <phoneticPr fontId="4"/>
  </si>
  <si>
    <t>Ver2.2</t>
    <phoneticPr fontId="4"/>
  </si>
  <si>
    <t>Ver2.3</t>
    <phoneticPr fontId="4"/>
  </si>
  <si>
    <t>旧計算時の基礎壁入力の適用、図の挿入</t>
    <rPh sb="0" eb="3">
      <t>キュウケイサン</t>
    </rPh>
    <rPh sb="3" eb="4">
      <t>ジ</t>
    </rPh>
    <rPh sb="5" eb="7">
      <t>キソ</t>
    </rPh>
    <rPh sb="7" eb="8">
      <t>カベ</t>
    </rPh>
    <rPh sb="8" eb="10">
      <t>ニュウリョク</t>
    </rPh>
    <rPh sb="11" eb="13">
      <t>テキヨウ</t>
    </rPh>
    <rPh sb="14" eb="15">
      <t>ズ</t>
    </rPh>
    <rPh sb="16" eb="18">
      <t>ソウニュウ</t>
    </rPh>
    <phoneticPr fontId="4"/>
  </si>
  <si>
    <t>3）基礎壁等の入力</t>
    <rPh sb="2" eb="4">
      <t>キソ</t>
    </rPh>
    <rPh sb="4" eb="5">
      <t>カベ</t>
    </rPh>
    <rPh sb="5" eb="6">
      <t>ナド</t>
    </rPh>
    <rPh sb="7" eb="9">
      <t>ニュウリョク</t>
    </rPh>
    <phoneticPr fontId="4"/>
  </si>
  <si>
    <t>等級6</t>
    <phoneticPr fontId="4"/>
  </si>
  <si>
    <t>等級7</t>
    <rPh sb="0" eb="2">
      <t>トウキュウ</t>
    </rPh>
    <phoneticPr fontId="4"/>
  </si>
  <si>
    <t>等級6</t>
    <rPh sb="0" eb="2">
      <t>トウキュウ</t>
    </rPh>
    <phoneticPr fontId="4"/>
  </si>
  <si>
    <t>-</t>
    <phoneticPr fontId="4"/>
  </si>
  <si>
    <t>リンク規約</t>
    <rPh sb="3" eb="5">
      <t>キヤク</t>
    </rPh>
    <phoneticPr fontId="4"/>
  </si>
  <si>
    <t>等級7</t>
    <phoneticPr fontId="4"/>
  </si>
  <si>
    <t>Ver2.4</t>
    <phoneticPr fontId="4"/>
  </si>
  <si>
    <t>等級6,7対応</t>
    <rPh sb="0" eb="2">
      <t>トウキュウ</t>
    </rPh>
    <rPh sb="5" eb="7">
      <t>タイオウ</t>
    </rPh>
    <phoneticPr fontId="4"/>
  </si>
  <si>
    <t>シート共通条件・結果</t>
    <phoneticPr fontId="4"/>
  </si>
  <si>
    <t>2)計算結果の表示形式の修正</t>
    <rPh sb="2" eb="6">
      <t>ケイサンケッカ</t>
    </rPh>
    <rPh sb="7" eb="11">
      <t>ヒョウジケイシキ</t>
    </rPh>
    <rPh sb="12" eb="14">
      <t>シュウセイ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</si>
</sst>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00_ "/>
    <numFmt numFmtId="178" formatCode="0.00_ "/>
    <numFmt numFmtId="179" formatCode="0.0_ "/>
    <numFmt numFmtId="180" formatCode="0.00;_퐀"/>
    <numFmt numFmtId="181" formatCode="0.0_);[Red]\(0.0\)"/>
  </numFmts>
  <fonts count="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vertAlign val="subscript"/>
      <sz val="10"/>
      <name val="ＭＳ Ｐゴシック"/>
      <family val="3"/>
      <charset val="128"/>
    </font>
    <font>
      <sz val="9"/>
      <color indexed="81"/>
      <name val="ＭＳ Ｐゴシック"/>
      <family val="3"/>
      <charset val="128"/>
    </font>
    <font>
      <sz val="12"/>
      <color rgb="FFFF0000"/>
      <name val="HG丸ｺﾞｼｯｸM-PRO"/>
      <family val="3"/>
      <charset val="128"/>
    </font>
    <font>
      <sz val="10"/>
      <name val="ＭＳ Ｐゴシック"/>
      <family val="3"/>
      <charset val="128"/>
      <scheme val="major"/>
    </font>
    <font>
      <sz val="10"/>
      <name val="ＭＳ Ｐゴシック"/>
      <family val="3"/>
      <charset val="128"/>
      <scheme val="minor"/>
    </font>
    <font>
      <sz val="10"/>
      <color theme="1"/>
      <name val="ＭＳ Ｐゴシック"/>
      <family val="3"/>
      <charset val="128"/>
    </font>
    <font>
      <sz val="10"/>
      <color theme="0"/>
      <name val="ＭＳ Ｐゴシック"/>
      <family val="3"/>
      <charset val="128"/>
    </font>
    <font>
      <sz val="9"/>
      <color indexed="81"/>
      <name val="MS P 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sz val="8"/>
      <name val="ＭＳ Ｐゴシック"/>
      <family val="3"/>
      <charset val="128"/>
    </font>
    <font>
      <sz val="10"/>
      <color rgb="FFFF0000"/>
      <name val="ＭＳ Ｐゴシック"/>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33">
    <border>
      <left/>
      <right/>
      <top/>
      <bottom/>
      <diagonal/>
    </border>
    <border>
      <left/>
      <right/>
      <top/>
      <bottom style="hair">
        <color indexed="64"/>
      </bottom>
      <diagonal/>
    </border>
    <border>
      <left style="hair">
        <color indexed="64"/>
      </left>
      <right/>
      <top/>
      <bottom/>
      <diagonal/>
    </border>
    <border>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541">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11" fillId="0" borderId="6" xfId="0" applyFont="1" applyBorder="1" applyAlignment="1">
      <alignment horizontal="right" vertical="center"/>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2" fontId="8" fillId="0" borderId="0" xfId="1" applyNumberFormat="1" applyFont="1" applyBorder="1" applyAlignment="1">
      <alignment horizontal="right" vertical="center"/>
    </xf>
    <xf numFmtId="2" fontId="0" fillId="0" borderId="0" xfId="1" applyNumberFormat="1" applyFont="1" applyBorder="1"/>
    <xf numFmtId="0" fontId="5" fillId="2" borderId="13" xfId="0" applyFont="1" applyFill="1" applyBorder="1" applyAlignment="1">
      <alignment vertical="center"/>
    </xf>
    <xf numFmtId="0" fontId="5" fillId="2" borderId="14" xfId="0" applyFont="1" applyFill="1" applyBorder="1" applyAlignment="1">
      <alignment vertical="center"/>
    </xf>
    <xf numFmtId="2" fontId="10"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vertical="center" shrinkToFit="1"/>
    </xf>
    <xf numFmtId="0" fontId="5" fillId="0" borderId="29" xfId="0" applyFont="1" applyBorder="1" applyAlignment="1">
      <alignment vertical="center" shrinkToFit="1"/>
    </xf>
    <xf numFmtId="0" fontId="5" fillId="0" borderId="29" xfId="0" applyFont="1" applyBorder="1" applyAlignment="1">
      <alignment vertical="center" wrapText="1"/>
    </xf>
    <xf numFmtId="0" fontId="5" fillId="0" borderId="0" xfId="0" applyFont="1" applyAlignment="1">
      <alignment vertical="center" wrapText="1"/>
    </xf>
    <xf numFmtId="179" fontId="5" fillId="0" borderId="0" xfId="0" applyNumberFormat="1" applyFont="1" applyAlignment="1">
      <alignment vertical="center"/>
    </xf>
    <xf numFmtId="179" fontId="5" fillId="0" borderId="0" xfId="0" applyNumberFormat="1" applyFont="1"/>
    <xf numFmtId="2" fontId="8" fillId="0" borderId="0" xfId="0" applyNumberFormat="1" applyFont="1" applyAlignment="1">
      <alignment horizontal="center" vertical="center"/>
    </xf>
    <xf numFmtId="0" fontId="5" fillId="0" borderId="29" xfId="0" applyFont="1" applyBorder="1" applyAlignment="1">
      <alignment vertical="center"/>
    </xf>
    <xf numFmtId="0" fontId="5" fillId="0" borderId="29" xfId="0" applyFont="1" applyBorder="1" applyAlignment="1">
      <alignment horizontal="center" vertical="center"/>
    </xf>
    <xf numFmtId="0" fontId="10" fillId="0" borderId="29" xfId="0" applyFont="1" applyBorder="1" applyAlignment="1">
      <alignment vertical="center"/>
    </xf>
    <xf numFmtId="0" fontId="0" fillId="0" borderId="0" xfId="0" applyAlignment="1">
      <alignment horizontal="center" vertical="center"/>
    </xf>
    <xf numFmtId="0" fontId="8" fillId="0" borderId="0" xfId="1" applyNumberFormat="1" applyFont="1" applyFill="1" applyBorder="1" applyAlignment="1">
      <alignment vertical="center"/>
    </xf>
    <xf numFmtId="178" fontId="5" fillId="0" borderId="5" xfId="0" applyNumberFormat="1" applyFont="1" applyBorder="1" applyAlignment="1">
      <alignment vertical="center"/>
    </xf>
    <xf numFmtId="178" fontId="11" fillId="0" borderId="5" xfId="0" applyNumberFormat="1" applyFont="1" applyBorder="1" applyAlignment="1">
      <alignment vertical="center"/>
    </xf>
    <xf numFmtId="178" fontId="11" fillId="0" borderId="15" xfId="0" applyNumberFormat="1" applyFont="1" applyBorder="1" applyAlignment="1">
      <alignment vertical="center"/>
    </xf>
    <xf numFmtId="178" fontId="5" fillId="0" borderId="13" xfId="0" applyNumberFormat="1" applyFont="1" applyBorder="1" applyAlignment="1">
      <alignment vertical="center"/>
    </xf>
    <xf numFmtId="178" fontId="5" fillId="0" borderId="14" xfId="0" applyNumberFormat="1" applyFont="1" applyBorder="1" applyAlignment="1">
      <alignment vertical="center"/>
    </xf>
    <xf numFmtId="0" fontId="5" fillId="0" borderId="0" xfId="0" applyFont="1" applyAlignment="1" applyProtection="1">
      <alignment vertical="center"/>
      <protection locked="0"/>
    </xf>
    <xf numFmtId="0" fontId="3" fillId="2" borderId="6" xfId="1" applyNumberFormat="1" applyFont="1" applyFill="1" applyBorder="1" applyAlignment="1">
      <alignment horizontal="center" vertical="center"/>
    </xf>
    <xf numFmtId="0" fontId="3" fillId="2" borderId="17" xfId="1" applyNumberFormat="1" applyFont="1" applyFill="1" applyBorder="1" applyAlignment="1">
      <alignment horizontal="center" vertical="center"/>
    </xf>
    <xf numFmtId="0" fontId="5" fillId="0" borderId="0" xfId="0" applyFont="1" applyAlignment="1" applyProtection="1">
      <alignment horizontal="center" vertical="center"/>
      <protection locked="0"/>
    </xf>
    <xf numFmtId="0" fontId="5" fillId="0" borderId="115"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117"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120" xfId="0" applyFont="1" applyBorder="1" applyAlignment="1">
      <alignment vertical="center" wrapText="1"/>
    </xf>
    <xf numFmtId="0" fontId="5" fillId="0" borderId="121" xfId="0" applyFont="1" applyBorder="1" applyAlignment="1">
      <alignment vertical="center" wrapText="1"/>
    </xf>
    <xf numFmtId="0" fontId="5" fillId="0" borderId="122" xfId="0" applyFont="1" applyBorder="1" applyAlignment="1">
      <alignment vertical="center" wrapText="1"/>
    </xf>
    <xf numFmtId="0" fontId="5" fillId="0" borderId="123" xfId="0" applyFont="1" applyBorder="1" applyAlignment="1">
      <alignment vertical="center" wrapText="1"/>
    </xf>
    <xf numFmtId="0" fontId="5" fillId="0" borderId="13" xfId="0" applyFont="1" applyBorder="1" applyAlignment="1">
      <alignment vertical="center"/>
    </xf>
    <xf numFmtId="0" fontId="5" fillId="0" borderId="0" xfId="0" applyFont="1" applyAlignment="1">
      <alignment horizontal="right" vertical="center"/>
    </xf>
    <xf numFmtId="0" fontId="5" fillId="0" borderId="6" xfId="0" applyFont="1" applyBorder="1" applyAlignment="1">
      <alignment vertical="center" wrapText="1"/>
    </xf>
    <xf numFmtId="0" fontId="11" fillId="0" borderId="6" xfId="0" applyFont="1" applyBorder="1" applyAlignment="1">
      <alignment vertical="top"/>
    </xf>
    <xf numFmtId="0" fontId="11" fillId="0" borderId="5" xfId="0" applyFont="1" applyBorder="1" applyAlignment="1">
      <alignment vertical="center"/>
    </xf>
    <xf numFmtId="0" fontId="11" fillId="0" borderId="15" xfId="0" applyFont="1" applyBorder="1" applyAlignment="1">
      <alignment vertical="center"/>
    </xf>
    <xf numFmtId="0" fontId="5" fillId="0" borderId="30" xfId="0" applyFont="1" applyBorder="1" applyAlignment="1">
      <alignment vertical="center"/>
    </xf>
    <xf numFmtId="0" fontId="5" fillId="0" borderId="18"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18" xfId="0" applyFont="1" applyBorder="1" applyAlignment="1">
      <alignment horizontal="center" vertical="center"/>
    </xf>
    <xf numFmtId="0" fontId="5" fillId="0" borderId="0" xfId="0" applyFont="1" applyAlignment="1">
      <alignment horizontal="center" vertical="center" wrapText="1"/>
    </xf>
    <xf numFmtId="0" fontId="5" fillId="0" borderId="129" xfId="0" applyFont="1" applyBorder="1" applyAlignment="1">
      <alignment vertical="center" wrapText="1"/>
    </xf>
    <xf numFmtId="0" fontId="5" fillId="0" borderId="98" xfId="0" applyFont="1" applyBorder="1" applyAlignment="1">
      <alignment vertical="center" wrapText="1"/>
    </xf>
    <xf numFmtId="0" fontId="5" fillId="0" borderId="130" xfId="0" applyFont="1" applyBorder="1" applyAlignment="1">
      <alignment vertical="center" wrapText="1"/>
    </xf>
    <xf numFmtId="0" fontId="5" fillId="0" borderId="111" xfId="0" applyFont="1" applyBorder="1" applyAlignment="1">
      <alignment vertical="center" wrapText="1"/>
    </xf>
    <xf numFmtId="0" fontId="5" fillId="0" borderId="84" xfId="0" applyFont="1" applyBorder="1" applyAlignment="1">
      <alignment vertical="center" wrapText="1"/>
    </xf>
    <xf numFmtId="0" fontId="5" fillId="0" borderId="49" xfId="0" applyFont="1" applyBorder="1" applyAlignment="1">
      <alignment vertical="center" wrapText="1"/>
    </xf>
    <xf numFmtId="0" fontId="9" fillId="0" borderId="0" xfId="0" applyFont="1" applyAlignment="1">
      <alignment vertical="center" shrinkToFit="1"/>
    </xf>
    <xf numFmtId="0" fontId="0" fillId="0" borderId="18" xfId="0" applyBorder="1" applyAlignment="1">
      <alignment horizontal="center" vertical="center"/>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18" xfId="5" applyFont="1" applyBorder="1" applyAlignment="1">
      <alignment horizontal="center" vertical="center"/>
    </xf>
    <xf numFmtId="0" fontId="21" fillId="0" borderId="18" xfId="5" quotePrefix="1" applyFont="1" applyBorder="1" applyAlignment="1">
      <alignment horizontal="center" vertical="center"/>
    </xf>
    <xf numFmtId="0" fontId="21" fillId="0" borderId="18" xfId="5" applyFont="1" applyBorder="1" applyAlignment="1">
      <alignment horizontal="center" vertical="center"/>
    </xf>
    <xf numFmtId="0" fontId="34" fillId="0" borderId="0" xfId="0" applyFont="1" applyAlignment="1">
      <alignment vertical="top"/>
    </xf>
    <xf numFmtId="0" fontId="28" fillId="3" borderId="18" xfId="0" applyFont="1" applyFill="1" applyBorder="1" applyAlignment="1">
      <alignment vertical="center"/>
    </xf>
    <xf numFmtId="0" fontId="28" fillId="3" borderId="31" xfId="0" applyFont="1" applyFill="1" applyBorder="1" applyAlignment="1">
      <alignment vertical="center"/>
    </xf>
    <xf numFmtId="0" fontId="5" fillId="0" borderId="18" xfId="0" applyFont="1" applyBorder="1" applyAlignment="1" applyProtection="1">
      <alignment horizontal="center" vertical="center"/>
      <protection locked="0"/>
    </xf>
    <xf numFmtId="0" fontId="28" fillId="0" borderId="0" xfId="0" applyFont="1"/>
    <xf numFmtId="0" fontId="10" fillId="0" borderId="0" xfId="0" applyFont="1" applyAlignment="1">
      <alignment horizontal="center" vertical="center"/>
    </xf>
    <xf numFmtId="178" fontId="5" fillId="0" borderId="0" xfId="0" applyNumberFormat="1" applyFont="1" applyAlignment="1">
      <alignment horizontal="center" vertical="center"/>
    </xf>
    <xf numFmtId="0" fontId="22" fillId="0" borderId="0" xfId="0" applyFont="1" applyAlignment="1">
      <alignment vertical="center"/>
    </xf>
    <xf numFmtId="0" fontId="25" fillId="0" borderId="0" xfId="6" applyFont="1" applyAlignment="1">
      <alignment horizontal="center" vertical="center"/>
    </xf>
    <xf numFmtId="0" fontId="21" fillId="0" borderId="0" xfId="0" quotePrefix="1" applyFont="1" applyAlignment="1">
      <alignment horizontal="center" vertical="center"/>
    </xf>
    <xf numFmtId="0" fontId="21" fillId="0" borderId="0" xfId="0" applyFont="1" applyAlignment="1">
      <alignment horizontal="center" vertical="center"/>
    </xf>
    <xf numFmtId="0" fontId="24" fillId="0" borderId="0" xfId="6" applyFont="1" applyAlignment="1">
      <alignment horizontal="center" vertical="center"/>
    </xf>
    <xf numFmtId="0" fontId="26" fillId="0" borderId="114" xfId="7" applyFont="1" applyBorder="1" applyAlignment="1">
      <alignment horizontal="center" vertical="center"/>
    </xf>
    <xf numFmtId="0" fontId="28" fillId="0" borderId="0" xfId="0" applyFont="1" applyAlignment="1">
      <alignment vertical="center"/>
    </xf>
    <xf numFmtId="0" fontId="5" fillId="0" borderId="8" xfId="0" applyFont="1" applyBorder="1" applyAlignment="1">
      <alignment vertical="center"/>
    </xf>
    <xf numFmtId="0" fontId="5" fillId="0" borderId="7" xfId="0" applyFont="1" applyBorder="1" applyAlignment="1">
      <alignment vertical="center"/>
    </xf>
    <xf numFmtId="0" fontId="5" fillId="0" borderId="9" xfId="0" applyFont="1" applyBorder="1" applyAlignment="1">
      <alignment vertical="center"/>
    </xf>
    <xf numFmtId="0" fontId="0" fillId="0" borderId="18" xfId="0" applyBorder="1" applyAlignment="1">
      <alignment vertical="center"/>
    </xf>
    <xf numFmtId="0" fontId="0" fillId="0" borderId="0" xfId="0" applyAlignment="1">
      <alignment vertical="center" wrapText="1"/>
    </xf>
    <xf numFmtId="0" fontId="0" fillId="0" borderId="18" xfId="0" applyBorder="1" applyAlignment="1" applyProtection="1">
      <alignment horizontal="center" vertical="center"/>
      <protection locked="0"/>
    </xf>
    <xf numFmtId="176" fontId="37" fillId="0" borderId="18" xfId="0" applyNumberFormat="1" applyFont="1" applyBorder="1" applyAlignment="1">
      <alignment horizontal="center" vertical="center"/>
    </xf>
    <xf numFmtId="0" fontId="37" fillId="0" borderId="18" xfId="0" applyFont="1" applyBorder="1" applyAlignment="1">
      <alignment horizontal="center" vertical="center"/>
    </xf>
    <xf numFmtId="0" fontId="37" fillId="0" borderId="52" xfId="0" applyFont="1" applyBorder="1" applyAlignment="1">
      <alignment horizontal="center" vertical="center"/>
    </xf>
    <xf numFmtId="0" fontId="11" fillId="0" borderId="0" xfId="0" applyFont="1" applyAlignment="1">
      <alignment horizontal="left" vertical="center"/>
    </xf>
    <xf numFmtId="178" fontId="37" fillId="0" borderId="18" xfId="0" applyNumberFormat="1" applyFont="1" applyBorder="1" applyAlignment="1">
      <alignment horizontal="center" vertical="center"/>
    </xf>
    <xf numFmtId="0" fontId="11" fillId="0" borderId="6" xfId="0" applyFont="1" applyBorder="1" applyAlignment="1">
      <alignment vertical="center"/>
    </xf>
    <xf numFmtId="0" fontId="11" fillId="0" borderId="0" xfId="0" applyFont="1" applyAlignment="1">
      <alignment vertical="center"/>
    </xf>
    <xf numFmtId="0" fontId="5" fillId="0" borderId="4"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67" xfId="0" applyFont="1" applyBorder="1" applyAlignment="1">
      <alignment vertical="center" wrapText="1"/>
    </xf>
    <xf numFmtId="0" fontId="5" fillId="0" borderId="116" xfId="0" applyFont="1" applyBorder="1" applyAlignment="1">
      <alignment vertical="center" wrapText="1"/>
    </xf>
    <xf numFmtId="0" fontId="5" fillId="0" borderId="31" xfId="0" applyFont="1" applyBorder="1" applyAlignment="1">
      <alignment vertical="center" wrapText="1"/>
    </xf>
    <xf numFmtId="14" fontId="5" fillId="0" borderId="31" xfId="0" applyNumberFormat="1" applyFont="1" applyBorder="1" applyAlignment="1">
      <alignment horizontal="center" vertical="center" wrapText="1"/>
    </xf>
    <xf numFmtId="0" fontId="5" fillId="3" borderId="91" xfId="0" applyFont="1" applyFill="1" applyBorder="1" applyAlignment="1">
      <alignment vertical="center"/>
    </xf>
    <xf numFmtId="0" fontId="5" fillId="3" borderId="105" xfId="0" applyFont="1" applyFill="1" applyBorder="1" applyAlignment="1">
      <alignment vertical="center"/>
    </xf>
    <xf numFmtId="0" fontId="8" fillId="3" borderId="105" xfId="0" applyFont="1" applyFill="1" applyBorder="1" applyAlignment="1">
      <alignment vertical="center"/>
    </xf>
    <xf numFmtId="0" fontId="5" fillId="3" borderId="93" xfId="0" applyFont="1" applyFill="1" applyBorder="1" applyAlignment="1">
      <alignment vertical="center"/>
    </xf>
    <xf numFmtId="0" fontId="5" fillId="0" borderId="18" xfId="0" applyFont="1" applyBorder="1" applyAlignment="1" applyProtection="1">
      <alignment vertical="center"/>
      <protection locked="0"/>
    </xf>
    <xf numFmtId="0" fontId="0" fillId="0" borderId="18" xfId="0" applyBorder="1" applyProtection="1">
      <protection locked="0"/>
    </xf>
    <xf numFmtId="0" fontId="0" fillId="0" borderId="18" xfId="0" applyBorder="1" applyAlignment="1" applyProtection="1">
      <alignment vertical="center"/>
      <protection locked="0"/>
    </xf>
    <xf numFmtId="178" fontId="0" fillId="0" borderId="0" xfId="0" applyNumberFormat="1" applyAlignment="1">
      <alignment horizontal="center" vertical="center"/>
    </xf>
    <xf numFmtId="181" fontId="0" fillId="0" borderId="0" xfId="0" applyNumberFormat="1" applyAlignment="1">
      <alignment horizontal="center" vertical="center"/>
    </xf>
    <xf numFmtId="0" fontId="5" fillId="0" borderId="52" xfId="0" applyFont="1" applyBorder="1" applyAlignment="1">
      <alignment horizontal="center" vertical="center" wrapText="1"/>
    </xf>
    <xf numFmtId="0" fontId="5" fillId="0" borderId="131" xfId="0" applyFont="1" applyBorder="1" applyAlignment="1">
      <alignment vertical="center" wrapText="1"/>
    </xf>
    <xf numFmtId="0" fontId="5" fillId="0" borderId="132" xfId="0" applyFont="1" applyBorder="1" applyAlignment="1">
      <alignment vertical="center" wrapText="1"/>
    </xf>
    <xf numFmtId="2" fontId="12" fillId="0" borderId="0" xfId="0" applyNumberFormat="1" applyFont="1" applyAlignment="1">
      <alignment horizontal="center" vertical="center"/>
    </xf>
    <xf numFmtId="0" fontId="8" fillId="0" borderId="0" xfId="0" applyFont="1" applyAlignment="1">
      <alignment horizontal="center" vertical="center"/>
    </xf>
    <xf numFmtId="0" fontId="0" fillId="0" borderId="18" xfId="0" applyBorder="1" applyAlignment="1">
      <alignment horizontal="center" vertical="center"/>
    </xf>
    <xf numFmtId="0" fontId="5" fillId="0" borderId="7"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2" borderId="13" xfId="0" applyFont="1" applyFill="1" applyBorder="1" applyAlignment="1">
      <alignment horizontal="right" vertical="center"/>
    </xf>
    <xf numFmtId="0" fontId="10" fillId="3" borderId="13" xfId="0" applyFont="1" applyFill="1" applyBorder="1" applyAlignment="1" applyProtection="1">
      <alignment horizontal="center" vertical="center"/>
      <protection locked="0"/>
    </xf>
    <xf numFmtId="0" fontId="5" fillId="0" borderId="8" xfId="0" applyFont="1" applyBorder="1" applyAlignment="1">
      <alignment vertical="center"/>
    </xf>
    <xf numFmtId="0" fontId="5" fillId="0" borderId="5" xfId="0" applyFont="1" applyBorder="1" applyAlignment="1">
      <alignment vertical="center"/>
    </xf>
    <xf numFmtId="0" fontId="5" fillId="0" borderId="15" xfId="0" applyFont="1" applyBorder="1" applyAlignment="1">
      <alignment vertical="center"/>
    </xf>
    <xf numFmtId="0" fontId="10" fillId="3" borderId="5" xfId="0" applyFont="1" applyFill="1" applyBorder="1" applyAlignment="1" applyProtection="1">
      <alignment vertical="center" shrinkToFit="1"/>
      <protection locked="0"/>
    </xf>
    <xf numFmtId="0" fontId="10" fillId="3" borderId="15" xfId="0" applyFont="1" applyFill="1" applyBorder="1" applyAlignment="1" applyProtection="1">
      <alignment vertical="center" shrinkToFit="1"/>
      <protection locked="0"/>
    </xf>
    <xf numFmtId="0" fontId="5" fillId="0" borderId="9" xfId="0" applyFont="1" applyBorder="1" applyAlignment="1">
      <alignment vertical="center"/>
    </xf>
    <xf numFmtId="0" fontId="5" fillId="0" borderId="4" xfId="0" applyFont="1" applyBorder="1" applyAlignment="1">
      <alignment vertical="center"/>
    </xf>
    <xf numFmtId="0" fontId="5" fillId="0" borderId="19" xfId="0" applyFont="1" applyBorder="1" applyAlignment="1">
      <alignment vertical="center"/>
    </xf>
    <xf numFmtId="0" fontId="10" fillId="3" borderId="4" xfId="0" applyFont="1" applyFill="1" applyBorder="1" applyAlignment="1" applyProtection="1">
      <alignment vertical="center" shrinkToFit="1"/>
      <protection locked="0"/>
    </xf>
    <xf numFmtId="0" fontId="10" fillId="3" borderId="31" xfId="0" applyFont="1" applyFill="1" applyBorder="1" applyAlignment="1" applyProtection="1">
      <alignment vertical="center" shrinkToFit="1"/>
      <protection locked="0"/>
    </xf>
    <xf numFmtId="0" fontId="5" fillId="2" borderId="52" xfId="0" applyFont="1" applyFill="1" applyBorder="1" applyAlignment="1">
      <alignment horizontal="center" vertical="center"/>
    </xf>
    <xf numFmtId="0" fontId="5" fillId="2" borderId="4" xfId="0" applyFont="1" applyFill="1" applyBorder="1" applyAlignment="1">
      <alignment horizontal="center" vertical="center"/>
    </xf>
    <xf numFmtId="0" fontId="10" fillId="3" borderId="4" xfId="0" applyFont="1" applyFill="1" applyBorder="1" applyAlignment="1" applyProtection="1">
      <alignment horizontal="center" vertical="center"/>
      <protection locked="0"/>
    </xf>
    <xf numFmtId="0" fontId="10" fillId="3" borderId="19" xfId="0" applyFont="1" applyFill="1" applyBorder="1" applyAlignment="1" applyProtection="1">
      <alignment horizontal="center" vertical="center"/>
      <protection locked="0"/>
    </xf>
    <xf numFmtId="0" fontId="5" fillId="0" borderId="51" xfId="0" applyFont="1" applyBorder="1" applyAlignment="1">
      <alignment vertical="center"/>
    </xf>
    <xf numFmtId="0" fontId="5" fillId="0" borderId="6" xfId="0" applyFont="1" applyBorder="1" applyAlignment="1">
      <alignment vertical="center"/>
    </xf>
    <xf numFmtId="0" fontId="5" fillId="0" borderId="17" xfId="0" applyFont="1" applyBorder="1" applyAlignment="1">
      <alignment vertical="center"/>
    </xf>
    <xf numFmtId="0" fontId="8" fillId="0" borderId="51" xfId="1" applyNumberFormat="1" applyFont="1" applyFill="1" applyBorder="1" applyAlignment="1">
      <alignment horizontal="right" vertical="center"/>
    </xf>
    <xf numFmtId="0" fontId="8" fillId="0" borderId="6" xfId="1" applyNumberFormat="1" applyFont="1" applyFill="1" applyBorder="1" applyAlignment="1">
      <alignment horizontal="right" vertical="center"/>
    </xf>
    <xf numFmtId="0" fontId="11" fillId="0" borderId="6" xfId="0" applyFont="1" applyBorder="1" applyAlignment="1">
      <alignment horizontal="left" vertical="center"/>
    </xf>
    <xf numFmtId="0" fontId="11" fillId="0" borderId="17" xfId="0" applyFont="1" applyBorder="1" applyAlignment="1">
      <alignment horizontal="left" vertical="center"/>
    </xf>
    <xf numFmtId="0" fontId="5" fillId="0" borderId="34" xfId="0" applyFont="1" applyBorder="1" applyAlignment="1">
      <alignment horizontal="center" vertical="center"/>
    </xf>
    <xf numFmtId="0" fontId="5" fillId="0" borderId="36" xfId="0" applyFont="1" applyBorder="1" applyAlignment="1">
      <alignment horizontal="center" vertical="center"/>
    </xf>
    <xf numFmtId="0" fontId="8" fillId="0" borderId="13" xfId="0" applyFont="1" applyBorder="1" applyAlignment="1">
      <alignment horizontal="right" vertical="center"/>
    </xf>
    <xf numFmtId="0" fontId="11" fillId="2" borderId="13" xfId="1" applyNumberFormat="1" applyFont="1" applyFill="1" applyBorder="1" applyAlignment="1">
      <alignment horizontal="center" vertical="center"/>
    </xf>
    <xf numFmtId="0" fontId="11" fillId="2" borderId="14" xfId="1" applyNumberFormat="1" applyFont="1" applyFill="1" applyBorder="1" applyAlignment="1">
      <alignment horizontal="center" vertical="center"/>
    </xf>
    <xf numFmtId="0" fontId="8" fillId="0" borderId="7" xfId="0" applyFont="1" applyBorder="1" applyAlignment="1">
      <alignment horizontal="right" vertical="center"/>
    </xf>
    <xf numFmtId="0" fontId="19" fillId="0" borderId="20" xfId="0" applyFont="1" applyBorder="1" applyAlignment="1">
      <alignment horizontal="center" vertical="center"/>
    </xf>
    <xf numFmtId="0" fontId="19" fillId="0" borderId="22" xfId="0" applyFont="1" applyBorder="1" applyAlignment="1">
      <alignment horizontal="center" vertical="center"/>
    </xf>
    <xf numFmtId="0" fontId="3" fillId="2" borderId="13" xfId="1" applyNumberFormat="1" applyFont="1" applyFill="1" applyBorder="1" applyAlignment="1">
      <alignment horizontal="center" vertical="center"/>
    </xf>
    <xf numFmtId="0" fontId="3" fillId="2" borderId="14" xfId="1" applyNumberFormat="1" applyFont="1" applyFill="1" applyBorder="1" applyAlignment="1">
      <alignment horizontal="center" vertical="center"/>
    </xf>
    <xf numFmtId="0" fontId="5" fillId="4" borderId="52" xfId="0" applyFont="1" applyFill="1" applyBorder="1" applyAlignment="1">
      <alignment horizontal="center" vertical="center"/>
    </xf>
    <xf numFmtId="0" fontId="5" fillId="4" borderId="31" xfId="0" applyFont="1" applyFill="1" applyBorder="1" applyAlignment="1">
      <alignment horizontal="center" vertical="center"/>
    </xf>
    <xf numFmtId="0" fontId="5" fillId="0" borderId="18" xfId="0" applyFont="1" applyBorder="1" applyAlignment="1">
      <alignment horizontal="center" vertical="center"/>
    </xf>
    <xf numFmtId="0" fontId="5" fillId="0" borderId="26" xfId="0" applyFont="1" applyBorder="1" applyAlignment="1">
      <alignment horizontal="center" vertical="center"/>
    </xf>
    <xf numFmtId="0" fontId="5" fillId="0" borderId="37" xfId="0" applyFont="1" applyBorder="1" applyAlignment="1">
      <alignment vertical="center"/>
    </xf>
    <xf numFmtId="0" fontId="5" fillId="0" borderId="3" xfId="0" applyFont="1" applyBorder="1" applyAlignment="1">
      <alignment vertical="center"/>
    </xf>
    <xf numFmtId="0" fontId="5" fillId="0" borderId="13" xfId="0" applyFont="1" applyBorder="1" applyAlignment="1">
      <alignment horizontal="center" vertical="center"/>
    </xf>
    <xf numFmtId="0" fontId="5" fillId="0" borderId="27" xfId="0" applyFont="1" applyBorder="1" applyAlignment="1">
      <alignment horizontal="center" vertical="center"/>
    </xf>
    <xf numFmtId="179" fontId="8" fillId="0" borderId="53" xfId="0" applyNumberFormat="1" applyFont="1" applyBorder="1" applyAlignment="1">
      <alignment horizontal="right" vertical="center"/>
    </xf>
    <xf numFmtId="179" fontId="8" fillId="0" borderId="13" xfId="0" applyNumberFormat="1" applyFont="1" applyBorder="1" applyAlignment="1">
      <alignment horizontal="right" vertical="center"/>
    </xf>
    <xf numFmtId="0" fontId="18" fillId="0" borderId="3" xfId="0" applyFont="1" applyBorder="1" applyAlignment="1">
      <alignment horizontal="center" vertical="center"/>
    </xf>
    <xf numFmtId="0" fontId="18" fillId="0" borderId="30" xfId="0" applyFont="1" applyBorder="1" applyAlignment="1">
      <alignment horizontal="center" vertical="center"/>
    </xf>
    <xf numFmtId="0" fontId="19" fillId="0" borderId="18" xfId="0" applyFont="1" applyBorder="1" applyAlignment="1">
      <alignment horizontal="center" vertical="center"/>
    </xf>
    <xf numFmtId="0" fontId="19" fillId="0" borderId="26" xfId="0" applyFont="1" applyBorder="1" applyAlignment="1">
      <alignment horizontal="center" vertical="center"/>
    </xf>
    <xf numFmtId="0" fontId="8" fillId="0" borderId="8" xfId="0" applyFont="1" applyBorder="1" applyAlignment="1">
      <alignment horizontal="right" vertical="center"/>
    </xf>
    <xf numFmtId="0" fontId="8" fillId="0" borderId="5" xfId="0" applyFont="1" applyBorder="1" applyAlignment="1">
      <alignment horizontal="right"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16" xfId="0" applyFont="1" applyBorder="1" applyAlignment="1">
      <alignment horizontal="center" vertical="center"/>
    </xf>
    <xf numFmtId="0" fontId="0" fillId="0" borderId="52" xfId="0" applyBorder="1" applyAlignment="1">
      <alignment horizontal="center" vertical="center"/>
    </xf>
    <xf numFmtId="0" fontId="0" fillId="0" borderId="31" xfId="0" applyBorder="1" applyAlignment="1">
      <alignment horizontal="center" vertical="center"/>
    </xf>
    <xf numFmtId="0" fontId="11" fillId="0" borderId="5" xfId="0" applyFont="1" applyBorder="1" applyAlignment="1">
      <alignment horizontal="center" vertical="center"/>
    </xf>
    <xf numFmtId="0" fontId="11" fillId="0" borderId="58" xfId="0" applyFont="1" applyBorder="1" applyAlignment="1">
      <alignment horizontal="center" vertical="center"/>
    </xf>
    <xf numFmtId="178" fontId="8" fillId="0" borderId="35" xfId="0" applyNumberFormat="1" applyFont="1" applyBorder="1" applyAlignment="1">
      <alignment horizontal="right" vertical="center"/>
    </xf>
    <xf numFmtId="178" fontId="8" fillId="0" borderId="5" xfId="0" applyNumberFormat="1" applyFont="1" applyBorder="1" applyAlignment="1">
      <alignment horizontal="right" vertical="center"/>
    </xf>
    <xf numFmtId="0" fontId="18" fillId="0" borderId="5" xfId="0" applyFont="1" applyBorder="1" applyAlignment="1">
      <alignment horizontal="center" vertical="center"/>
    </xf>
    <xf numFmtId="0" fontId="18" fillId="0" borderId="15" xfId="0" applyFont="1" applyBorder="1" applyAlignment="1">
      <alignment horizontal="center" vertical="center"/>
    </xf>
    <xf numFmtId="0" fontId="5" fillId="0" borderId="6" xfId="0" applyFont="1" applyBorder="1" applyAlignment="1">
      <alignment horizontal="center" vertical="center"/>
    </xf>
    <xf numFmtId="0" fontId="5" fillId="0" borderId="17" xfId="0" applyFont="1" applyBorder="1" applyAlignment="1">
      <alignment horizontal="center" vertical="center"/>
    </xf>
    <xf numFmtId="0" fontId="8" fillId="0" borderId="51" xfId="0" applyFont="1" applyBorder="1" applyAlignment="1">
      <alignment horizontal="right" vertical="center"/>
    </xf>
    <xf numFmtId="0" fontId="8" fillId="0" borderId="6" xfId="0" applyFont="1" applyBorder="1" applyAlignment="1">
      <alignment horizontal="right" vertical="center"/>
    </xf>
    <xf numFmtId="178" fontId="5" fillId="0" borderId="4" xfId="0" applyNumberFormat="1" applyFont="1" applyBorder="1" applyAlignment="1">
      <alignment horizontal="center" vertical="center"/>
    </xf>
    <xf numFmtId="0" fontId="5" fillId="0" borderId="4" xfId="0" applyFont="1" applyBorder="1" applyAlignment="1">
      <alignment horizontal="center" vertical="center" shrinkToFit="1"/>
    </xf>
    <xf numFmtId="0" fontId="5" fillId="0" borderId="19" xfId="0" applyFont="1" applyBorder="1" applyAlignment="1">
      <alignment horizontal="center" vertical="center" shrinkToFit="1"/>
    </xf>
    <xf numFmtId="0" fontId="10" fillId="0" borderId="25" xfId="0" applyFont="1" applyBorder="1" applyAlignment="1">
      <alignment horizontal="center" vertical="center"/>
    </xf>
    <xf numFmtId="0" fontId="10" fillId="0" borderId="23" xfId="0" applyFont="1" applyBorder="1" applyAlignment="1">
      <alignment horizontal="center" vertical="center"/>
    </xf>
    <xf numFmtId="178" fontId="5" fillId="0" borderId="71" xfId="0" applyNumberFormat="1" applyFont="1" applyBorder="1" applyAlignment="1">
      <alignment horizontal="center" vertical="center"/>
    </xf>
    <xf numFmtId="178" fontId="5" fillId="0" borderId="72" xfId="0" applyNumberFormat="1" applyFont="1" applyBorder="1" applyAlignment="1">
      <alignment horizontal="center" vertical="center"/>
    </xf>
    <xf numFmtId="0" fontId="6" fillId="0" borderId="51"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29" xfId="0" applyFont="1" applyBorder="1" applyAlignment="1">
      <alignment horizontal="center" vertical="center" textRotation="255"/>
    </xf>
    <xf numFmtId="0" fontId="6" fillId="0" borderId="0" xfId="0" applyFont="1" applyAlignment="1">
      <alignment horizontal="center" vertical="center" textRotation="255"/>
    </xf>
    <xf numFmtId="0" fontId="6" fillId="0" borderId="37" xfId="0" applyFont="1" applyBorder="1" applyAlignment="1">
      <alignment horizontal="center" vertical="center" textRotation="255"/>
    </xf>
    <xf numFmtId="0" fontId="6" fillId="0" borderId="3" xfId="0" applyFont="1" applyBorder="1" applyAlignment="1">
      <alignment horizontal="center" vertical="center" textRotation="255"/>
    </xf>
    <xf numFmtId="178" fontId="5" fillId="0" borderId="5" xfId="0" applyNumberFormat="1" applyFont="1" applyBorder="1" applyAlignment="1">
      <alignment horizontal="center" vertical="center"/>
    </xf>
    <xf numFmtId="0" fontId="21" fillId="0" borderId="5" xfId="0" applyFont="1" applyBorder="1" applyAlignment="1">
      <alignment horizontal="center" vertical="center" shrinkToFit="1"/>
    </xf>
    <xf numFmtId="0" fontId="5" fillId="0" borderId="5" xfId="0" applyFont="1" applyBorder="1" applyAlignment="1">
      <alignment vertical="center" shrinkToFit="1"/>
    </xf>
    <xf numFmtId="180" fontId="5" fillId="0" borderId="5" xfId="0" applyNumberFormat="1" applyFont="1" applyBorder="1" applyAlignment="1">
      <alignment horizontal="center" vertical="center" shrinkToFit="1"/>
    </xf>
    <xf numFmtId="0" fontId="5" fillId="0" borderId="5" xfId="0" applyFont="1" applyBorder="1" applyAlignment="1">
      <alignment horizontal="center" vertical="center" shrinkToFit="1"/>
    </xf>
    <xf numFmtId="178" fontId="5" fillId="0" borderId="68" xfId="0" applyNumberFormat="1" applyFont="1" applyBorder="1" applyAlignment="1">
      <alignment horizontal="center" vertical="center"/>
    </xf>
    <xf numFmtId="178" fontId="5" fillId="0" borderId="49" xfId="0" applyNumberFormat="1" applyFont="1" applyBorder="1" applyAlignment="1">
      <alignment horizontal="center" vertical="center"/>
    </xf>
    <xf numFmtId="178" fontId="5" fillId="0" borderId="64" xfId="0" applyNumberFormat="1" applyFont="1" applyBorder="1" applyAlignment="1">
      <alignment horizontal="center" vertical="center"/>
    </xf>
    <xf numFmtId="178" fontId="5" fillId="0" borderId="69" xfId="0" applyNumberFormat="1" applyFont="1" applyBorder="1" applyAlignment="1">
      <alignment horizontal="center" vertical="center"/>
    </xf>
    <xf numFmtId="49" fontId="9" fillId="3" borderId="44" xfId="0" applyNumberFormat="1" applyFont="1" applyFill="1" applyBorder="1" applyAlignment="1" applyProtection="1">
      <alignment horizontal="left" vertical="center" shrinkToFit="1"/>
      <protection locked="0"/>
    </xf>
    <xf numFmtId="49" fontId="9" fillId="3" borderId="47" xfId="0" applyNumberFormat="1" applyFont="1" applyFill="1" applyBorder="1" applyAlignment="1" applyProtection="1">
      <alignment horizontal="left" vertical="center" shrinkToFit="1"/>
      <protection locked="0"/>
    </xf>
    <xf numFmtId="0" fontId="9" fillId="3" borderId="45" xfId="0" applyFont="1" applyFill="1" applyBorder="1" applyAlignment="1" applyProtection="1">
      <alignment horizontal="center" vertical="center" shrinkToFit="1"/>
      <protection locked="0"/>
    </xf>
    <xf numFmtId="0" fontId="9" fillId="3" borderId="47" xfId="0" applyFont="1" applyFill="1" applyBorder="1" applyAlignment="1" applyProtection="1">
      <alignment horizontal="center" vertical="center" shrinkToFit="1"/>
      <protection locked="0"/>
    </xf>
    <xf numFmtId="180" fontId="5" fillId="0" borderId="45" xfId="0" applyNumberFormat="1" applyFont="1" applyBorder="1" applyAlignment="1">
      <alignment horizontal="center" vertical="center"/>
    </xf>
    <xf numFmtId="180" fontId="5" fillId="0" borderId="47" xfId="0" applyNumberFormat="1" applyFont="1" applyBorder="1" applyAlignment="1">
      <alignment horizontal="center" vertical="center"/>
    </xf>
    <xf numFmtId="0" fontId="9" fillId="3" borderId="39" xfId="0" applyFont="1" applyFill="1" applyBorder="1" applyAlignment="1" applyProtection="1">
      <alignment horizontal="center" vertical="center" shrinkToFit="1"/>
      <protection locked="0"/>
    </xf>
    <xf numFmtId="178" fontId="5" fillId="0" borderId="39" xfId="0" applyNumberFormat="1" applyFont="1" applyBorder="1" applyAlignment="1">
      <alignment horizontal="center" vertical="center"/>
    </xf>
    <xf numFmtId="178" fontId="5" fillId="0" borderId="66" xfId="0" applyNumberFormat="1" applyFont="1" applyBorder="1" applyAlignment="1">
      <alignment horizontal="center" vertical="center"/>
    </xf>
    <xf numFmtId="178" fontId="5" fillId="0" borderId="67" xfId="0" applyNumberFormat="1" applyFont="1" applyBorder="1" applyAlignment="1">
      <alignment horizontal="center" vertical="center"/>
    </xf>
    <xf numFmtId="178" fontId="5" fillId="0" borderId="70" xfId="0" applyNumberFormat="1" applyFont="1" applyBorder="1" applyAlignment="1">
      <alignment horizontal="center" vertical="center"/>
    </xf>
    <xf numFmtId="49" fontId="9" fillId="3" borderId="48" xfId="0" applyNumberFormat="1" applyFont="1" applyFill="1" applyBorder="1" applyAlignment="1" applyProtection="1">
      <alignment horizontal="left" vertical="center" shrinkToFit="1"/>
      <protection locked="0"/>
    </xf>
    <xf numFmtId="49" fontId="9" fillId="3" borderId="49" xfId="0" applyNumberFormat="1" applyFont="1" applyFill="1" applyBorder="1" applyAlignment="1" applyProtection="1">
      <alignment horizontal="left" vertical="center" shrinkToFit="1"/>
      <protection locked="0"/>
    </xf>
    <xf numFmtId="0" fontId="9" fillId="3" borderId="68" xfId="0" applyFont="1" applyFill="1" applyBorder="1" applyAlignment="1" applyProtection="1">
      <alignment horizontal="center" vertical="center" shrinkToFit="1"/>
      <protection locked="0"/>
    </xf>
    <xf numFmtId="0" fontId="9" fillId="3" borderId="49" xfId="0" applyFont="1" applyFill="1" applyBorder="1" applyAlignment="1" applyProtection="1">
      <alignment horizontal="center" vertical="center" shrinkToFit="1"/>
      <protection locked="0"/>
    </xf>
    <xf numFmtId="180" fontId="5" fillId="0" borderId="68" xfId="0" applyNumberFormat="1" applyFont="1" applyBorder="1" applyAlignment="1">
      <alignment horizontal="center" vertical="center"/>
    </xf>
    <xf numFmtId="180" fontId="5" fillId="0" borderId="49" xfId="0" applyNumberFormat="1" applyFont="1" applyBorder="1" applyAlignment="1">
      <alignment horizontal="center" vertical="center"/>
    </xf>
    <xf numFmtId="0" fontId="9" fillId="3" borderId="64" xfId="0" applyFont="1" applyFill="1" applyBorder="1" applyAlignment="1" applyProtection="1">
      <alignment horizontal="center" vertical="center" shrinkToFit="1"/>
      <protection locked="0"/>
    </xf>
    <xf numFmtId="178" fontId="5" fillId="0" borderId="13" xfId="0" applyNumberFormat="1" applyFont="1" applyBorder="1" applyAlignment="1">
      <alignment horizontal="center" vertical="center"/>
    </xf>
    <xf numFmtId="178" fontId="5" fillId="0" borderId="107" xfId="0" applyNumberFormat="1" applyFont="1" applyBorder="1" applyAlignment="1">
      <alignment horizontal="center" vertical="center"/>
    </xf>
    <xf numFmtId="49" fontId="9" fillId="3" borderId="41" xfId="0" applyNumberFormat="1" applyFont="1" applyFill="1" applyBorder="1" applyAlignment="1" applyProtection="1">
      <alignment horizontal="left" vertical="center" shrinkToFit="1"/>
      <protection locked="0"/>
    </xf>
    <xf numFmtId="49" fontId="9" fillId="3" borderId="50" xfId="0" applyNumberFormat="1" applyFont="1" applyFill="1" applyBorder="1" applyAlignment="1" applyProtection="1">
      <alignment horizontal="left" vertical="center" shrinkToFit="1"/>
      <protection locked="0"/>
    </xf>
    <xf numFmtId="0" fontId="9" fillId="3" borderId="42" xfId="0" applyFont="1" applyFill="1" applyBorder="1" applyAlignment="1" applyProtection="1">
      <alignment horizontal="center" vertical="center" shrinkToFit="1"/>
      <protection locked="0"/>
    </xf>
    <xf numFmtId="0" fontId="9" fillId="3" borderId="50" xfId="0" applyFont="1" applyFill="1" applyBorder="1" applyAlignment="1" applyProtection="1">
      <alignment horizontal="center" vertical="center" shrinkToFit="1"/>
      <protection locked="0"/>
    </xf>
    <xf numFmtId="180" fontId="5" fillId="0" borderId="42" xfId="0" applyNumberFormat="1" applyFont="1" applyBorder="1" applyAlignment="1">
      <alignment horizontal="center" vertical="center"/>
    </xf>
    <xf numFmtId="180" fontId="5" fillId="0" borderId="50" xfId="0" applyNumberFormat="1" applyFont="1" applyBorder="1" applyAlignment="1">
      <alignment horizontal="center" vertical="center"/>
    </xf>
    <xf numFmtId="0" fontId="9" fillId="3" borderId="32" xfId="0" applyFont="1" applyFill="1" applyBorder="1" applyAlignment="1" applyProtection="1">
      <alignment horizontal="center" vertical="center" shrinkToFit="1"/>
      <protection locked="0"/>
    </xf>
    <xf numFmtId="178" fontId="5" fillId="0" borderId="32" xfId="0" applyNumberFormat="1" applyFont="1" applyBorder="1" applyAlignment="1">
      <alignment horizontal="center" vertical="center"/>
    </xf>
    <xf numFmtId="178" fontId="5" fillId="0" borderId="43" xfId="0" applyNumberFormat="1" applyFont="1" applyBorder="1" applyAlignment="1">
      <alignment horizontal="center" vertical="center"/>
    </xf>
    <xf numFmtId="0" fontId="5" fillId="0" borderId="51" xfId="0" applyFont="1" applyBorder="1" applyAlignment="1">
      <alignment horizontal="center" vertical="center"/>
    </xf>
    <xf numFmtId="0" fontId="5" fillId="0" borderId="59" xfId="0" applyFont="1" applyBorder="1" applyAlignment="1">
      <alignment horizontal="center" vertical="center"/>
    </xf>
    <xf numFmtId="0" fontId="5" fillId="0" borderId="29" xfId="0" applyFont="1" applyBorder="1" applyAlignment="1">
      <alignment horizontal="center" vertical="center"/>
    </xf>
    <xf numFmtId="0" fontId="5" fillId="0" borderId="67" xfId="0" applyFont="1" applyBorder="1" applyAlignment="1">
      <alignment horizontal="center" vertical="center"/>
    </xf>
    <xf numFmtId="0" fontId="5" fillId="0" borderId="37" xfId="0" applyFont="1" applyBorder="1" applyAlignment="1">
      <alignment horizontal="center" vertical="center"/>
    </xf>
    <xf numFmtId="0" fontId="5" fillId="0" borderId="60" xfId="0" applyFont="1" applyBorder="1" applyAlignment="1">
      <alignment horizontal="center" vertical="center"/>
    </xf>
    <xf numFmtId="0" fontId="5" fillId="0" borderId="65"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0"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7"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60"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9" xfId="0" applyFont="1" applyBorder="1" applyAlignment="1">
      <alignment horizontal="center" vertical="center"/>
    </xf>
    <xf numFmtId="0" fontId="5" fillId="0" borderId="20" xfId="0" applyFont="1" applyBorder="1" applyAlignment="1">
      <alignment horizontal="center" vertical="center"/>
    </xf>
    <xf numFmtId="0" fontId="5" fillId="0" borderId="39" xfId="0" applyFont="1" applyBorder="1" applyAlignment="1">
      <alignment horizontal="center" vertical="center" wrapText="1"/>
    </xf>
    <xf numFmtId="178" fontId="5" fillId="0" borderId="33" xfId="0" applyNumberFormat="1" applyFont="1" applyBorder="1" applyAlignment="1">
      <alignment horizontal="center" vertical="center"/>
    </xf>
    <xf numFmtId="178" fontId="5" fillId="0" borderId="46" xfId="0" applyNumberFormat="1" applyFont="1" applyBorder="1" applyAlignment="1">
      <alignment horizontal="center" vertical="center"/>
    </xf>
    <xf numFmtId="0" fontId="5" fillId="0" borderId="70" xfId="0" applyFont="1" applyBorder="1" applyAlignment="1">
      <alignment horizontal="center" vertical="center"/>
    </xf>
    <xf numFmtId="0" fontId="5" fillId="0" borderId="22" xfId="0" applyFont="1" applyBorder="1" applyAlignment="1">
      <alignment horizontal="center" vertical="center"/>
    </xf>
    <xf numFmtId="0" fontId="9" fillId="3" borderId="44" xfId="0" applyFont="1" applyFill="1" applyBorder="1" applyAlignment="1" applyProtection="1">
      <alignment horizontal="left" vertical="center" shrinkToFit="1"/>
      <protection locked="0"/>
    </xf>
    <xf numFmtId="0" fontId="9" fillId="3" borderId="63" xfId="0" applyFont="1" applyFill="1" applyBorder="1" applyAlignment="1" applyProtection="1">
      <alignment horizontal="left" vertical="center" shrinkToFit="1"/>
      <protection locked="0"/>
    </xf>
    <xf numFmtId="0" fontId="9" fillId="3" borderId="47" xfId="0" applyFont="1" applyFill="1" applyBorder="1" applyAlignment="1" applyProtection="1">
      <alignment horizontal="left" vertical="center" shrinkToFit="1"/>
      <protection locked="0"/>
    </xf>
    <xf numFmtId="0" fontId="9" fillId="3" borderId="78" xfId="0" applyFont="1" applyFill="1" applyBorder="1" applyAlignment="1" applyProtection="1">
      <alignment horizontal="center" vertical="center" shrinkToFit="1"/>
      <protection locked="0"/>
    </xf>
    <xf numFmtId="0" fontId="9" fillId="3" borderId="74" xfId="0" applyFont="1" applyFill="1" applyBorder="1" applyAlignment="1" applyProtection="1">
      <alignment horizontal="center" vertical="center" shrinkToFit="1"/>
      <protection locked="0"/>
    </xf>
    <xf numFmtId="0" fontId="9" fillId="3" borderId="75" xfId="0" applyFont="1" applyFill="1" applyBorder="1" applyAlignment="1" applyProtection="1">
      <alignment horizontal="center" vertical="center" shrinkToFit="1"/>
      <protection locked="0"/>
    </xf>
    <xf numFmtId="0" fontId="9" fillId="3" borderId="33" xfId="0" applyFont="1" applyFill="1" applyBorder="1" applyAlignment="1" applyProtection="1">
      <alignment horizontal="center" vertical="center" shrinkToFit="1"/>
      <protection locked="0"/>
    </xf>
    <xf numFmtId="0" fontId="9" fillId="3" borderId="64" xfId="0" applyFont="1" applyFill="1" applyBorder="1" applyAlignment="1" applyProtection="1">
      <alignment horizontal="center" vertical="center"/>
      <protection locked="0"/>
    </xf>
    <xf numFmtId="0" fontId="9" fillId="3" borderId="48" xfId="0" applyFont="1" applyFill="1" applyBorder="1" applyAlignment="1" applyProtection="1">
      <alignment horizontal="left" vertical="center" shrinkToFit="1"/>
      <protection locked="0"/>
    </xf>
    <xf numFmtId="0" fontId="9" fillId="3" borderId="109" xfId="0" applyFont="1" applyFill="1" applyBorder="1" applyAlignment="1" applyProtection="1">
      <alignment horizontal="left" vertical="center" shrinkToFit="1"/>
      <protection locked="0"/>
    </xf>
    <xf numFmtId="0" fontId="9" fillId="3" borderId="49" xfId="0" applyFont="1" applyFill="1" applyBorder="1" applyAlignment="1" applyProtection="1">
      <alignment horizontal="left" vertical="center" shrinkToFit="1"/>
      <protection locked="0"/>
    </xf>
    <xf numFmtId="0" fontId="9" fillId="3" borderId="86" xfId="0" applyFont="1" applyFill="1" applyBorder="1" applyAlignment="1" applyProtection="1">
      <alignment horizontal="center" vertical="center" shrinkToFit="1"/>
      <protection locked="0"/>
    </xf>
    <xf numFmtId="0" fontId="9" fillId="3" borderId="80" xfId="0" applyFont="1" applyFill="1" applyBorder="1" applyAlignment="1" applyProtection="1">
      <alignment horizontal="center" vertical="center" shrinkToFit="1"/>
      <protection locked="0"/>
    </xf>
    <xf numFmtId="0" fontId="5" fillId="0" borderId="0" xfId="0" applyFont="1" applyAlignment="1">
      <alignment horizontal="center" vertical="center"/>
    </xf>
    <xf numFmtId="0" fontId="9" fillId="3" borderId="41" xfId="0" applyFont="1" applyFill="1" applyBorder="1" applyAlignment="1" applyProtection="1">
      <alignment horizontal="left" vertical="center" shrinkToFit="1"/>
      <protection locked="0"/>
    </xf>
    <xf numFmtId="0" fontId="9" fillId="3" borderId="62" xfId="0" applyFont="1" applyFill="1" applyBorder="1" applyAlignment="1" applyProtection="1">
      <alignment horizontal="left" vertical="center" shrinkToFit="1"/>
      <protection locked="0"/>
    </xf>
    <xf numFmtId="0" fontId="9" fillId="3" borderId="50" xfId="0" applyFont="1" applyFill="1" applyBorder="1" applyAlignment="1" applyProtection="1">
      <alignment horizontal="left" vertical="center" shrinkToFit="1"/>
      <protection locked="0"/>
    </xf>
    <xf numFmtId="0" fontId="9" fillId="3" borderId="88" xfId="0" applyFont="1" applyFill="1" applyBorder="1" applyAlignment="1" applyProtection="1">
      <alignment horizontal="center" vertical="center" shrinkToFit="1"/>
      <protection locked="0"/>
    </xf>
    <xf numFmtId="0" fontId="9" fillId="3" borderId="76" xfId="0" applyFont="1" applyFill="1" applyBorder="1" applyAlignment="1" applyProtection="1">
      <alignment horizontal="center" vertical="center" shrinkToFit="1"/>
      <protection locked="0"/>
    </xf>
    <xf numFmtId="0" fontId="9" fillId="3" borderId="77" xfId="0" applyFont="1" applyFill="1" applyBorder="1" applyAlignment="1" applyProtection="1">
      <alignment horizontal="center" vertical="center" shrinkToFit="1"/>
      <protection locked="0"/>
    </xf>
    <xf numFmtId="0" fontId="9" fillId="3" borderId="32" xfId="0" applyFont="1" applyFill="1" applyBorder="1" applyAlignment="1" applyProtection="1">
      <alignment horizontal="center" vertical="center"/>
      <protection locked="0"/>
    </xf>
    <xf numFmtId="0" fontId="9" fillId="3" borderId="68" xfId="0" applyFont="1" applyFill="1" applyBorder="1" applyAlignment="1" applyProtection="1">
      <alignment horizontal="center" vertical="center"/>
      <protection locked="0"/>
    </xf>
    <xf numFmtId="0" fontId="9" fillId="3" borderId="49" xfId="0" applyFont="1" applyFill="1" applyBorder="1" applyAlignment="1" applyProtection="1">
      <alignment horizontal="center" vertical="center"/>
      <protection locked="0"/>
    </xf>
    <xf numFmtId="0" fontId="5" fillId="0" borderId="3" xfId="0" applyFont="1" applyBorder="1" applyAlignment="1">
      <alignment horizontal="center" vertical="center"/>
    </xf>
    <xf numFmtId="0" fontId="5" fillId="0" borderId="66" xfId="0" applyFont="1" applyBorder="1" applyAlignment="1">
      <alignment horizontal="center" vertical="center"/>
    </xf>
    <xf numFmtId="0" fontId="5" fillId="0" borderId="28" xfId="0" applyFont="1" applyBorder="1" applyAlignment="1">
      <alignment horizontal="center" vertical="center"/>
    </xf>
    <xf numFmtId="0" fontId="5" fillId="0" borderId="38" xfId="0" applyFont="1" applyBorder="1" applyAlignment="1">
      <alignment horizontal="center" vertical="center"/>
    </xf>
    <xf numFmtId="0" fontId="5" fillId="0" borderId="30" xfId="0" applyFont="1" applyBorder="1" applyAlignment="1">
      <alignment horizontal="center" vertical="center"/>
    </xf>
    <xf numFmtId="0" fontId="5" fillId="0" borderId="65" xfId="0" applyFont="1" applyBorder="1" applyAlignment="1">
      <alignment horizontal="center" vertical="center"/>
    </xf>
    <xf numFmtId="0" fontId="5" fillId="0" borderId="110" xfId="0" applyFont="1" applyBorder="1" applyAlignment="1">
      <alignment horizontal="center" vertical="center"/>
    </xf>
    <xf numFmtId="0" fontId="5" fillId="0" borderId="40" xfId="0" applyFont="1" applyBorder="1" applyAlignment="1">
      <alignment horizontal="center" vertical="center"/>
    </xf>
    <xf numFmtId="0" fontId="5" fillId="0" borderId="111" xfId="0" applyFont="1" applyBorder="1" applyAlignment="1">
      <alignment horizontal="center" vertical="center"/>
    </xf>
    <xf numFmtId="0" fontId="15" fillId="0" borderId="34" xfId="0" applyFont="1" applyBorder="1" applyAlignment="1">
      <alignment horizontal="center" vertical="center" wrapText="1"/>
    </xf>
    <xf numFmtId="0" fontId="15" fillId="0" borderId="34" xfId="0" applyFont="1" applyBorder="1" applyAlignment="1">
      <alignment horizontal="center" vertical="center"/>
    </xf>
    <xf numFmtId="0" fontId="15" fillId="0" borderId="39" xfId="0" applyFont="1" applyBorder="1" applyAlignment="1">
      <alignment horizontal="center" vertical="center" wrapText="1"/>
    </xf>
    <xf numFmtId="0" fontId="15" fillId="0" borderId="39" xfId="0" applyFont="1" applyBorder="1" applyAlignment="1">
      <alignment horizontal="center" vertical="center"/>
    </xf>
    <xf numFmtId="0" fontId="15" fillId="0" borderId="20" xfId="0" applyFont="1" applyBorder="1" applyAlignment="1">
      <alignment horizontal="center" vertical="center"/>
    </xf>
    <xf numFmtId="38" fontId="5" fillId="0" borderId="20" xfId="1" applyFont="1" applyFill="1" applyBorder="1" applyAlignment="1">
      <alignment horizontal="center" vertical="center"/>
    </xf>
    <xf numFmtId="38" fontId="5" fillId="0" borderId="53" xfId="1" applyFont="1" applyFill="1" applyBorder="1" applyAlignment="1">
      <alignment horizontal="center" vertical="center"/>
    </xf>
    <xf numFmtId="0" fontId="5" fillId="0" borderId="79" xfId="0" applyFont="1" applyBorder="1" applyAlignment="1">
      <alignment horizontal="center" vertical="center"/>
    </xf>
    <xf numFmtId="0" fontId="9" fillId="5" borderId="47" xfId="1" applyNumberFormat="1" applyFont="1" applyFill="1" applyBorder="1" applyAlignment="1" applyProtection="1">
      <alignment horizontal="center" vertical="center"/>
      <protection locked="0"/>
    </xf>
    <xf numFmtId="0" fontId="9" fillId="5" borderId="33" xfId="1" applyNumberFormat="1" applyFont="1" applyFill="1" applyBorder="1" applyAlignment="1" applyProtection="1">
      <alignment horizontal="center" vertical="center"/>
      <protection locked="0"/>
    </xf>
    <xf numFmtId="49" fontId="10" fillId="3" borderId="47" xfId="0" applyNumberFormat="1" applyFont="1" applyFill="1" applyBorder="1" applyAlignment="1" applyProtection="1">
      <alignment horizontal="left" vertical="center" shrinkToFit="1"/>
      <protection locked="0"/>
    </xf>
    <xf numFmtId="0" fontId="9" fillId="3" borderId="39" xfId="0" applyFont="1" applyFill="1" applyBorder="1" applyAlignment="1" applyProtection="1">
      <alignment horizontal="center" vertical="center"/>
      <protection locked="0"/>
    </xf>
    <xf numFmtId="0" fontId="5" fillId="3" borderId="45" xfId="0" applyFont="1" applyFill="1" applyBorder="1" applyAlignment="1">
      <alignment horizontal="center" vertical="center"/>
    </xf>
    <xf numFmtId="0" fontId="5" fillId="3" borderId="81" xfId="0" applyFont="1" applyFill="1" applyBorder="1" applyAlignment="1">
      <alignment horizontal="center" vertical="center"/>
    </xf>
    <xf numFmtId="0" fontId="9" fillId="5" borderId="45" xfId="1" applyNumberFormat="1" applyFont="1" applyFill="1" applyBorder="1" applyAlignment="1" applyProtection="1">
      <alignment horizontal="center" vertical="center"/>
      <protection locked="0"/>
    </xf>
    <xf numFmtId="0" fontId="9" fillId="5" borderId="75" xfId="1" applyNumberFormat="1" applyFont="1" applyFill="1" applyBorder="1" applyAlignment="1" applyProtection="1">
      <alignment horizontal="center" vertical="center"/>
      <protection locked="0"/>
    </xf>
    <xf numFmtId="0" fontId="9" fillId="5" borderId="78" xfId="1" applyNumberFormat="1" applyFont="1" applyFill="1" applyBorder="1" applyAlignment="1" applyProtection="1">
      <alignment horizontal="center" vertical="center"/>
      <protection locked="0"/>
    </xf>
    <xf numFmtId="0" fontId="5" fillId="3" borderId="68" xfId="0" applyFont="1" applyFill="1" applyBorder="1" applyAlignment="1">
      <alignment horizontal="center" vertical="center"/>
    </xf>
    <xf numFmtId="0" fontId="5" fillId="3" borderId="86" xfId="0" applyFont="1" applyFill="1" applyBorder="1" applyAlignment="1">
      <alignment horizontal="center" vertical="center"/>
    </xf>
    <xf numFmtId="0" fontId="9" fillId="5" borderId="64" xfId="1" applyNumberFormat="1" applyFont="1" applyFill="1" applyBorder="1" applyAlignment="1" applyProtection="1">
      <alignment horizontal="center" vertical="center"/>
      <protection locked="0"/>
    </xf>
    <xf numFmtId="0" fontId="9" fillId="5" borderId="68" xfId="1" applyNumberFormat="1" applyFont="1" applyFill="1" applyBorder="1" applyAlignment="1" applyProtection="1">
      <alignment horizontal="center" vertical="center"/>
      <protection locked="0"/>
    </xf>
    <xf numFmtId="0" fontId="9" fillId="5" borderId="85" xfId="1" applyNumberFormat="1" applyFont="1" applyFill="1" applyBorder="1" applyAlignment="1" applyProtection="1">
      <alignment horizontal="center" vertical="center"/>
      <protection locked="0"/>
    </xf>
    <xf numFmtId="0" fontId="9" fillId="5" borderId="87" xfId="1" applyNumberFormat="1" applyFont="1" applyFill="1" applyBorder="1" applyAlignment="1" applyProtection="1">
      <alignment horizontal="center" vertical="center"/>
      <protection locked="0"/>
    </xf>
    <xf numFmtId="0" fontId="9" fillId="5" borderId="49" xfId="1" applyNumberFormat="1" applyFont="1" applyFill="1" applyBorder="1" applyAlignment="1" applyProtection="1">
      <alignment horizontal="center" vertical="center"/>
      <protection locked="0"/>
    </xf>
    <xf numFmtId="0" fontId="9" fillId="5" borderId="80" xfId="1" applyNumberFormat="1" applyFont="1" applyFill="1" applyBorder="1" applyAlignment="1" applyProtection="1">
      <alignment horizontal="center" vertical="center"/>
      <protection locked="0"/>
    </xf>
    <xf numFmtId="49" fontId="10" fillId="3" borderId="49" xfId="0" applyNumberFormat="1" applyFont="1" applyFill="1" applyBorder="1" applyAlignment="1" applyProtection="1">
      <alignment horizontal="left" vertical="center" shrinkToFit="1"/>
      <protection locked="0"/>
    </xf>
    <xf numFmtId="0" fontId="9" fillId="3" borderId="87" xfId="0" applyFont="1" applyFill="1" applyBorder="1" applyAlignment="1" applyProtection="1">
      <alignment horizontal="center" vertical="center" shrinkToFit="1"/>
      <protection locked="0"/>
    </xf>
    <xf numFmtId="0" fontId="9" fillId="3" borderId="84" xfId="0" applyFont="1" applyFill="1" applyBorder="1" applyAlignment="1" applyProtection="1">
      <alignment horizontal="center" vertical="center" shrinkToFit="1"/>
      <protection locked="0"/>
    </xf>
    <xf numFmtId="0" fontId="9" fillId="3" borderId="85" xfId="0" applyFont="1" applyFill="1" applyBorder="1" applyAlignment="1" applyProtection="1">
      <alignment horizontal="center" vertical="center" shrinkToFit="1"/>
      <protection locked="0"/>
    </xf>
    <xf numFmtId="0" fontId="9" fillId="5" borderId="86" xfId="1" applyNumberFormat="1" applyFont="1" applyFill="1" applyBorder="1" applyAlignment="1" applyProtection="1">
      <alignment horizontal="center" vertical="center"/>
      <protection locked="0"/>
    </xf>
    <xf numFmtId="0" fontId="5" fillId="3" borderId="49"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88" xfId="0" applyFont="1" applyFill="1" applyBorder="1" applyAlignment="1">
      <alignment horizontal="center" vertical="center"/>
    </xf>
    <xf numFmtId="0" fontId="9" fillId="5" borderId="32" xfId="1" applyNumberFormat="1" applyFont="1" applyFill="1" applyBorder="1" applyAlignment="1" applyProtection="1">
      <alignment horizontal="center" vertical="center"/>
      <protection locked="0"/>
    </xf>
    <xf numFmtId="0" fontId="9" fillId="5" borderId="42" xfId="1" applyNumberFormat="1" applyFont="1" applyFill="1" applyBorder="1" applyAlignment="1" applyProtection="1">
      <alignment horizontal="center" vertical="center"/>
      <protection locked="0"/>
    </xf>
    <xf numFmtId="0" fontId="9" fillId="5" borderId="77" xfId="1" applyNumberFormat="1" applyFont="1" applyFill="1" applyBorder="1" applyAlignment="1" applyProtection="1">
      <alignment horizontal="center" vertical="center"/>
      <protection locked="0"/>
    </xf>
    <xf numFmtId="0" fontId="9" fillId="5" borderId="88" xfId="1" applyNumberFormat="1" applyFont="1" applyFill="1" applyBorder="1" applyAlignment="1" applyProtection="1">
      <alignment horizontal="center" vertical="center"/>
      <protection locked="0"/>
    </xf>
    <xf numFmtId="0" fontId="9" fillId="5" borderId="50" xfId="1" applyNumberFormat="1" applyFont="1" applyFill="1" applyBorder="1" applyAlignment="1" applyProtection="1">
      <alignment horizontal="center" vertical="center"/>
      <protection locked="0"/>
    </xf>
    <xf numFmtId="178" fontId="5" fillId="0" borderId="16" xfId="0" applyNumberFormat="1" applyFont="1" applyBorder="1" applyAlignment="1">
      <alignment horizontal="center" vertical="center"/>
    </xf>
    <xf numFmtId="49" fontId="10" fillId="3" borderId="50" xfId="0" applyNumberFormat="1" applyFont="1" applyFill="1" applyBorder="1" applyAlignment="1" applyProtection="1">
      <alignment horizontal="left" vertical="center" shrinkToFit="1"/>
      <protection locked="0"/>
    </xf>
    <xf numFmtId="0" fontId="5" fillId="0" borderId="89" xfId="0" applyFont="1" applyBorder="1" applyAlignment="1">
      <alignment horizontal="center" vertical="center"/>
    </xf>
    <xf numFmtId="0" fontId="5" fillId="0" borderId="90" xfId="0" applyFont="1" applyBorder="1" applyAlignment="1">
      <alignment horizontal="center" vertical="center"/>
    </xf>
    <xf numFmtId="0" fontId="10" fillId="0" borderId="61" xfId="0" applyFont="1" applyBorder="1" applyAlignment="1">
      <alignment horizontal="center" vertical="center"/>
    </xf>
    <xf numFmtId="38" fontId="5" fillId="0" borderId="94" xfId="1" applyFont="1" applyFill="1" applyBorder="1" applyAlignment="1">
      <alignment horizontal="center" vertical="center"/>
    </xf>
    <xf numFmtId="38" fontId="5" fillId="0" borderId="95" xfId="1" applyFont="1" applyFill="1" applyBorder="1" applyAlignment="1">
      <alignment horizontal="center" vertical="center"/>
    </xf>
    <xf numFmtId="38" fontId="5" fillId="0" borderId="38" xfId="1" applyFont="1" applyFill="1" applyBorder="1" applyAlignment="1">
      <alignment horizontal="center" vertical="center"/>
    </xf>
    <xf numFmtId="38" fontId="5" fillId="0" borderId="96" xfId="1" applyFont="1" applyFill="1" applyBorder="1" applyAlignment="1">
      <alignment horizontal="center" vertical="center"/>
    </xf>
    <xf numFmtId="0" fontId="5" fillId="0" borderId="97" xfId="0" applyFont="1" applyBorder="1" applyAlignment="1">
      <alignment horizontal="center" vertical="center"/>
    </xf>
    <xf numFmtId="0" fontId="5" fillId="0" borderId="98" xfId="0" applyFont="1" applyBorder="1" applyAlignment="1">
      <alignment horizontal="center" vertical="center"/>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99" xfId="0" applyFont="1" applyBorder="1" applyAlignment="1">
      <alignment horizontal="center" vertical="center"/>
    </xf>
    <xf numFmtId="0" fontId="5" fillId="0" borderId="100" xfId="0" applyFont="1" applyBorder="1" applyAlignment="1">
      <alignment horizontal="center" vertical="center"/>
    </xf>
    <xf numFmtId="0" fontId="5" fillId="0" borderId="101" xfId="0" applyFont="1" applyBorder="1" applyAlignment="1">
      <alignment horizontal="center" vertical="center"/>
    </xf>
    <xf numFmtId="2" fontId="8" fillId="0" borderId="0" xfId="0" applyNumberFormat="1" applyFont="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177" fontId="5" fillId="0" borderId="23" xfId="0" applyNumberFormat="1" applyFont="1" applyBorder="1" applyAlignment="1">
      <alignment horizontal="center" vertical="center"/>
    </xf>
    <xf numFmtId="177" fontId="5" fillId="0" borderId="24" xfId="0" applyNumberFormat="1" applyFont="1" applyBorder="1" applyAlignment="1">
      <alignment horizontal="center" vertical="center"/>
    </xf>
    <xf numFmtId="0" fontId="5" fillId="0" borderId="91" xfId="0" applyFont="1" applyBorder="1" applyAlignment="1">
      <alignment horizontal="center" vertical="center"/>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35" xfId="0" applyFont="1" applyBorder="1" applyAlignment="1">
      <alignment horizontal="center" vertical="center" shrinkToFit="1"/>
    </xf>
    <xf numFmtId="178" fontId="5" fillId="0" borderId="73" xfId="0" applyNumberFormat="1" applyFont="1" applyBorder="1" applyAlignment="1">
      <alignment horizontal="center" vertical="center"/>
    </xf>
    <xf numFmtId="49" fontId="9" fillId="3" borderId="41" xfId="0" applyNumberFormat="1" applyFont="1" applyFill="1" applyBorder="1" applyAlignment="1" applyProtection="1">
      <alignment horizontal="center" vertical="center" shrinkToFit="1"/>
      <protection locked="0"/>
    </xf>
    <xf numFmtId="49" fontId="10" fillId="3" borderId="50" xfId="0" applyNumberFormat="1" applyFont="1" applyFill="1" applyBorder="1" applyAlignment="1" applyProtection="1">
      <alignment horizontal="center" vertical="center" shrinkToFit="1"/>
      <protection locked="0"/>
    </xf>
    <xf numFmtId="49" fontId="9" fillId="3" borderId="48" xfId="0" applyNumberFormat="1" applyFont="1" applyFill="1" applyBorder="1" applyAlignment="1" applyProtection="1">
      <alignment horizontal="center" vertical="center" shrinkToFit="1"/>
      <protection locked="0"/>
    </xf>
    <xf numFmtId="49" fontId="10" fillId="3" borderId="49" xfId="0" applyNumberFormat="1" applyFont="1" applyFill="1" applyBorder="1" applyAlignment="1" applyProtection="1">
      <alignment horizontal="center" vertical="center" shrinkToFit="1"/>
      <protection locked="0"/>
    </xf>
    <xf numFmtId="49" fontId="9" fillId="3" borderId="44" xfId="0" applyNumberFormat="1" applyFont="1" applyFill="1" applyBorder="1" applyAlignment="1" applyProtection="1">
      <alignment horizontal="center" vertical="center" shrinkToFit="1"/>
      <protection locked="0"/>
    </xf>
    <xf numFmtId="49" fontId="10" fillId="3" borderId="47" xfId="0" applyNumberFormat="1" applyFont="1" applyFill="1" applyBorder="1" applyAlignment="1" applyProtection="1">
      <alignment horizontal="center" vertical="center" shrinkToFit="1"/>
      <protection locked="0"/>
    </xf>
    <xf numFmtId="0" fontId="10" fillId="2" borderId="25"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61"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67"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60" xfId="0" applyFont="1" applyFill="1" applyBorder="1" applyAlignment="1">
      <alignment horizontal="center" vertical="center"/>
    </xf>
    <xf numFmtId="49" fontId="9" fillId="3" borderId="50" xfId="0" applyNumberFormat="1" applyFont="1" applyFill="1" applyBorder="1" applyAlignment="1" applyProtection="1">
      <alignment horizontal="center" vertical="center" shrinkToFit="1"/>
      <protection locked="0"/>
    </xf>
    <xf numFmtId="0" fontId="9" fillId="3" borderId="65" xfId="0" applyFont="1" applyFill="1" applyBorder="1" applyAlignment="1" applyProtection="1">
      <alignment horizontal="center" vertical="center" shrinkToFit="1"/>
      <protection locked="0"/>
    </xf>
    <xf numFmtId="0" fontId="9" fillId="3" borderId="59" xfId="0" applyFont="1" applyFill="1" applyBorder="1" applyAlignment="1" applyProtection="1">
      <alignment horizontal="center" vertical="center" shrinkToFit="1"/>
      <protection locked="0"/>
    </xf>
    <xf numFmtId="178" fontId="5" fillId="0" borderId="42" xfId="0" applyNumberFormat="1" applyFont="1" applyBorder="1" applyAlignment="1">
      <alignment horizontal="center" vertical="center"/>
    </xf>
    <xf numFmtId="178" fontId="5" fillId="0" borderId="50" xfId="0" applyNumberFormat="1" applyFont="1" applyBorder="1" applyAlignment="1">
      <alignment horizontal="center" vertical="center"/>
    </xf>
    <xf numFmtId="178" fontId="5" fillId="0" borderId="65" xfId="0" applyNumberFormat="1" applyFont="1" applyBorder="1" applyAlignment="1">
      <alignment horizontal="center" vertical="center"/>
    </xf>
    <xf numFmtId="178" fontId="5" fillId="0" borderId="59" xfId="0" applyNumberFormat="1" applyFont="1" applyBorder="1" applyAlignment="1">
      <alignment horizontal="center" vertical="center"/>
    </xf>
    <xf numFmtId="179" fontId="9" fillId="3" borderId="65" xfId="0" applyNumberFormat="1" applyFont="1" applyFill="1" applyBorder="1" applyAlignment="1" applyProtection="1">
      <alignment horizontal="center" vertical="center" shrinkToFit="1"/>
      <protection locked="0"/>
    </xf>
    <xf numFmtId="179" fontId="9" fillId="3" borderId="59" xfId="0" applyNumberFormat="1" applyFont="1" applyFill="1" applyBorder="1" applyAlignment="1" applyProtection="1">
      <alignment horizontal="center" vertical="center" shrinkToFit="1"/>
      <protection locked="0"/>
    </xf>
    <xf numFmtId="49" fontId="9" fillId="3" borderId="49" xfId="0" applyNumberFormat="1" applyFont="1" applyFill="1" applyBorder="1" applyAlignment="1" applyProtection="1">
      <alignment horizontal="center" vertical="center" shrinkToFit="1"/>
      <protection locked="0"/>
    </xf>
    <xf numFmtId="179" fontId="9" fillId="3" borderId="68" xfId="0" applyNumberFormat="1" applyFont="1" applyFill="1" applyBorder="1" applyAlignment="1" applyProtection="1">
      <alignment horizontal="center" vertical="center" shrinkToFit="1"/>
      <protection locked="0"/>
    </xf>
    <xf numFmtId="179" fontId="9" fillId="3" borderId="49" xfId="0" applyNumberFormat="1" applyFont="1" applyFill="1" applyBorder="1" applyAlignment="1" applyProtection="1">
      <alignment horizontal="center" vertical="center" shrinkToFit="1"/>
      <protection locked="0"/>
    </xf>
    <xf numFmtId="178" fontId="5" fillId="0" borderId="83" xfId="0" applyNumberFormat="1" applyFont="1" applyBorder="1" applyAlignment="1">
      <alignment horizontal="center" vertical="center"/>
    </xf>
    <xf numFmtId="178" fontId="5" fillId="0" borderId="82" xfId="0" applyNumberFormat="1" applyFont="1" applyBorder="1" applyAlignment="1">
      <alignment horizontal="center" vertical="center"/>
    </xf>
    <xf numFmtId="178" fontId="5" fillId="0" borderId="45" xfId="0" applyNumberFormat="1" applyFont="1" applyBorder="1" applyAlignment="1">
      <alignment horizontal="center" vertical="center"/>
    </xf>
    <xf numFmtId="178" fontId="5" fillId="0" borderId="47" xfId="0" applyNumberFormat="1" applyFont="1" applyBorder="1" applyAlignment="1">
      <alignment horizontal="center" vertical="center"/>
    </xf>
    <xf numFmtId="178" fontId="5" fillId="0" borderId="102" xfId="0" applyNumberFormat="1" applyFont="1" applyBorder="1" applyAlignment="1">
      <alignment horizontal="center" vertical="center"/>
    </xf>
    <xf numFmtId="178" fontId="5" fillId="0" borderId="103" xfId="0" applyNumberFormat="1" applyFont="1" applyBorder="1" applyAlignment="1">
      <alignment horizontal="center" vertical="center"/>
    </xf>
    <xf numFmtId="178" fontId="5" fillId="0" borderId="104" xfId="0" applyNumberFormat="1" applyFont="1" applyBorder="1" applyAlignment="1">
      <alignment horizontal="center" vertical="center"/>
    </xf>
    <xf numFmtId="178" fontId="5" fillId="0" borderId="61" xfId="0" applyNumberFormat="1" applyFont="1" applyBorder="1" applyAlignment="1">
      <alignment horizontal="center" vertical="center"/>
    </xf>
    <xf numFmtId="49" fontId="9" fillId="3" borderId="108" xfId="0" applyNumberFormat="1" applyFont="1" applyFill="1" applyBorder="1" applyAlignment="1" applyProtection="1">
      <alignment horizontal="center" vertical="center" shrinkToFit="1"/>
      <protection locked="0"/>
    </xf>
    <xf numFmtId="49" fontId="9" fillId="3" borderId="82" xfId="0" applyNumberFormat="1" applyFont="1" applyFill="1" applyBorder="1" applyAlignment="1" applyProtection="1">
      <alignment horizontal="center" vertical="center" shrinkToFit="1"/>
      <protection locked="0"/>
    </xf>
    <xf numFmtId="0" fontId="9" fillId="3" borderId="66" xfId="0" applyFont="1" applyFill="1" applyBorder="1" applyAlignment="1" applyProtection="1">
      <alignment horizontal="center" vertical="center" shrinkToFit="1"/>
      <protection locked="0"/>
    </xf>
    <xf numFmtId="0" fontId="9" fillId="3" borderId="67" xfId="0" applyFont="1" applyFill="1" applyBorder="1" applyAlignment="1" applyProtection="1">
      <alignment horizontal="center" vertical="center" shrinkToFit="1"/>
      <protection locked="0"/>
    </xf>
    <xf numFmtId="0" fontId="9" fillId="3" borderId="83" xfId="0" applyFont="1" applyFill="1" applyBorder="1" applyAlignment="1" applyProtection="1">
      <alignment horizontal="center" vertical="center" shrinkToFit="1"/>
      <protection locked="0"/>
    </xf>
    <xf numFmtId="0" fontId="9" fillId="3" borderId="82" xfId="0" applyFont="1" applyFill="1" applyBorder="1" applyAlignment="1" applyProtection="1">
      <alignment horizontal="center" vertical="center" shrinkToFit="1"/>
      <protection locked="0"/>
    </xf>
    <xf numFmtId="179" fontId="9" fillId="3" borderId="66" xfId="0" applyNumberFormat="1" applyFont="1" applyFill="1" applyBorder="1" applyAlignment="1" applyProtection="1">
      <alignment horizontal="center" vertical="center" shrinkToFit="1"/>
      <protection locked="0"/>
    </xf>
    <xf numFmtId="179" fontId="9" fillId="3" borderId="67" xfId="0" applyNumberFormat="1" applyFont="1" applyFill="1" applyBorder="1" applyAlignment="1" applyProtection="1">
      <alignment horizontal="center" vertical="center" shrinkToFit="1"/>
      <protection locked="0"/>
    </xf>
    <xf numFmtId="0" fontId="6" fillId="0" borderId="51" xfId="0" applyFont="1" applyBorder="1" applyAlignment="1">
      <alignment horizontal="center" vertical="center" textRotation="255" shrinkToFit="1"/>
    </xf>
    <xf numFmtId="0" fontId="6" fillId="0" borderId="17"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7" xfId="0" applyFont="1" applyBorder="1" applyAlignment="1">
      <alignment horizontal="center" vertical="center" textRotation="255" shrinkToFit="1"/>
    </xf>
    <xf numFmtId="0" fontId="6" fillId="0" borderId="30" xfId="0" applyFont="1" applyBorder="1" applyAlignment="1">
      <alignment horizontal="center" vertical="center" textRotation="255" shrinkToFit="1"/>
    </xf>
    <xf numFmtId="178" fontId="11" fillId="0" borderId="5" xfId="0" applyNumberFormat="1" applyFont="1" applyBorder="1" applyAlignment="1">
      <alignment horizontal="center" vertical="center"/>
    </xf>
    <xf numFmtId="0" fontId="11" fillId="0" borderId="5" xfId="0" applyFont="1" applyBorder="1" applyAlignment="1">
      <alignment horizontal="center" vertical="center" shrinkToFit="1"/>
    </xf>
    <xf numFmtId="49" fontId="9" fillId="3" borderId="91" xfId="0" applyNumberFormat="1" applyFont="1" applyFill="1" applyBorder="1" applyAlignment="1" applyProtection="1">
      <alignment horizontal="center" vertical="center" shrinkToFit="1"/>
      <protection locked="0"/>
    </xf>
    <xf numFmtId="49" fontId="9" fillId="3" borderId="34" xfId="0" applyNumberFormat="1" applyFont="1" applyFill="1" applyBorder="1" applyAlignment="1" applyProtection="1">
      <alignment horizontal="center" vertical="center" shrinkToFit="1"/>
      <protection locked="0"/>
    </xf>
    <xf numFmtId="0" fontId="9" fillId="3" borderId="34" xfId="0" applyFont="1" applyFill="1" applyBorder="1" applyAlignment="1" applyProtection="1">
      <alignment horizontal="center" vertical="center" shrinkToFit="1"/>
      <protection locked="0"/>
    </xf>
    <xf numFmtId="0" fontId="9" fillId="3" borderId="36" xfId="0" applyFont="1" applyFill="1" applyBorder="1" applyAlignment="1" applyProtection="1">
      <alignment horizontal="center" vertical="center" shrinkToFit="1"/>
      <protection locked="0"/>
    </xf>
    <xf numFmtId="49" fontId="9" fillId="3" borderId="105" xfId="0" applyNumberFormat="1" applyFont="1" applyFill="1" applyBorder="1" applyAlignment="1" applyProtection="1">
      <alignment horizontal="center" vertical="center" shrinkToFit="1"/>
      <protection locked="0"/>
    </xf>
    <xf numFmtId="49" fontId="9" fillId="3" borderId="18" xfId="0" applyNumberFormat="1" applyFont="1" applyFill="1" applyBorder="1" applyAlignment="1" applyProtection="1">
      <alignment horizontal="center" vertical="center" shrinkToFit="1"/>
      <protection locked="0"/>
    </xf>
    <xf numFmtId="0" fontId="9" fillId="3" borderId="21" xfId="0" applyFont="1" applyFill="1" applyBorder="1" applyAlignment="1" applyProtection="1">
      <alignment horizontal="center" vertical="center" shrinkToFit="1"/>
      <protection locked="0"/>
    </xf>
    <xf numFmtId="0" fontId="9" fillId="3" borderId="18" xfId="0" applyFont="1" applyFill="1" applyBorder="1" applyAlignment="1" applyProtection="1">
      <alignment horizontal="center" vertical="center" shrinkToFit="1"/>
      <protection locked="0"/>
    </xf>
    <xf numFmtId="0" fontId="9" fillId="3" borderId="26" xfId="0" applyFont="1" applyFill="1" applyBorder="1" applyAlignment="1" applyProtection="1">
      <alignment horizontal="center" vertical="center" shrinkToFit="1"/>
      <protection locked="0"/>
    </xf>
    <xf numFmtId="0" fontId="35" fillId="0" borderId="52" xfId="0" applyFont="1" applyBorder="1" applyAlignment="1">
      <alignment horizontal="center" vertical="center"/>
    </xf>
    <xf numFmtId="0" fontId="35" fillId="0" borderId="4" xfId="0" applyFont="1" applyBorder="1" applyAlignment="1">
      <alignment horizontal="center" vertical="center"/>
    </xf>
    <xf numFmtId="0" fontId="35" fillId="0" borderId="31" xfId="0" applyFont="1" applyBorder="1" applyAlignment="1">
      <alignment horizontal="center" vertical="center"/>
    </xf>
    <xf numFmtId="0" fontId="5" fillId="0" borderId="35" xfId="0" applyFont="1" applyBorder="1" applyAlignment="1">
      <alignment horizontal="center" vertical="center"/>
    </xf>
    <xf numFmtId="0" fontId="5" fillId="0" borderId="53" xfId="0" applyFont="1" applyBorder="1" applyAlignment="1">
      <alignment horizontal="center" vertical="center"/>
    </xf>
    <xf numFmtId="0" fontId="5" fillId="2" borderId="65" xfId="0" applyFont="1" applyFill="1" applyBorder="1" applyAlignment="1">
      <alignment horizontal="center" vertical="center" wrapText="1"/>
    </xf>
    <xf numFmtId="0" fontId="5" fillId="2" borderId="17"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30" xfId="0" applyFont="1" applyFill="1" applyBorder="1" applyAlignment="1">
      <alignment horizontal="center" vertical="center"/>
    </xf>
    <xf numFmtId="49" fontId="9" fillId="3" borderId="126" xfId="0" applyNumberFormat="1" applyFont="1" applyFill="1" applyBorder="1" applyAlignment="1" applyProtection="1">
      <alignment horizontal="center" vertical="center" shrinkToFit="1"/>
      <protection locked="0"/>
    </xf>
    <xf numFmtId="49" fontId="9" fillId="3" borderId="118" xfId="0" applyNumberFormat="1" applyFont="1" applyFill="1" applyBorder="1" applyAlignment="1" applyProtection="1">
      <alignment horizontal="center" vertical="center" shrinkToFit="1"/>
      <protection locked="0"/>
    </xf>
    <xf numFmtId="0" fontId="9" fillId="3" borderId="118" xfId="0" applyFont="1" applyFill="1" applyBorder="1" applyAlignment="1" applyProtection="1">
      <alignment horizontal="center" vertical="center" shrinkToFit="1"/>
      <protection locked="0"/>
    </xf>
    <xf numFmtId="0" fontId="9" fillId="3" borderId="127" xfId="0" applyFont="1" applyFill="1" applyBorder="1" applyAlignment="1" applyProtection="1">
      <alignment horizontal="center" vertical="center" shrinkToFit="1"/>
      <protection locked="0"/>
    </xf>
    <xf numFmtId="0" fontId="10" fillId="0" borderId="106" xfId="0" applyFont="1" applyBorder="1" applyAlignment="1">
      <alignment horizontal="center" vertical="center"/>
    </xf>
    <xf numFmtId="0" fontId="10" fillId="0" borderId="71" xfId="0" applyFont="1" applyBorder="1" applyAlignment="1">
      <alignment horizontal="center" vertical="center"/>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49" fontId="9" fillId="3" borderId="124" xfId="0" applyNumberFormat="1" applyFont="1" applyFill="1" applyBorder="1" applyAlignment="1" applyProtection="1">
      <alignment horizontal="center" vertical="center" shrinkToFit="1"/>
      <protection locked="0"/>
    </xf>
    <xf numFmtId="49" fontId="9" fillId="3" borderId="113" xfId="0" applyNumberFormat="1" applyFont="1" applyFill="1" applyBorder="1" applyAlignment="1" applyProtection="1">
      <alignment horizontal="center" vertical="center" shrinkToFit="1"/>
      <protection locked="0"/>
    </xf>
    <xf numFmtId="0" fontId="9" fillId="3" borderId="113" xfId="0" applyFont="1" applyFill="1" applyBorder="1" applyAlignment="1" applyProtection="1">
      <alignment horizontal="center" vertical="center" shrinkToFit="1"/>
      <protection locked="0"/>
    </xf>
    <xf numFmtId="0" fontId="9" fillId="3" borderId="125" xfId="0" applyFont="1" applyFill="1" applyBorder="1" applyAlignment="1" applyProtection="1">
      <alignment horizontal="center" vertical="center" shrinkToFit="1"/>
      <protection locked="0"/>
    </xf>
    <xf numFmtId="49" fontId="20" fillId="0" borderId="108" xfId="0" applyNumberFormat="1" applyFont="1" applyBorder="1" applyAlignment="1">
      <alignment horizontal="center" vertical="center"/>
    </xf>
    <xf numFmtId="49" fontId="20" fillId="0" borderId="82" xfId="0" applyNumberFormat="1" applyFont="1" applyBorder="1" applyAlignment="1">
      <alignment horizontal="center" vertical="center"/>
    </xf>
    <xf numFmtId="49" fontId="20" fillId="0" borderId="68" xfId="0" applyNumberFormat="1" applyFont="1" applyBorder="1" applyAlignment="1">
      <alignment horizontal="center" vertical="center"/>
    </xf>
    <xf numFmtId="49" fontId="20" fillId="0" borderId="109" xfId="0" applyNumberFormat="1" applyFont="1" applyBorder="1" applyAlignment="1">
      <alignment horizontal="center" vertical="center"/>
    </xf>
    <xf numFmtId="49" fontId="20" fillId="0" borderId="49" xfId="0" applyNumberFormat="1" applyFont="1" applyBorder="1" applyAlignment="1">
      <alignment horizontal="center" vertical="center"/>
    </xf>
    <xf numFmtId="0" fontId="9" fillId="3" borderId="109" xfId="0" applyFont="1" applyFill="1" applyBorder="1" applyAlignment="1" applyProtection="1">
      <alignment horizontal="center" vertical="center" shrinkToFit="1"/>
      <protection locked="0"/>
    </xf>
    <xf numFmtId="179" fontId="9" fillId="3" borderId="68" xfId="0" applyNumberFormat="1" applyFont="1" applyFill="1" applyBorder="1" applyAlignment="1">
      <alignment horizontal="center" vertical="center" shrinkToFit="1"/>
    </xf>
    <xf numFmtId="179" fontId="9" fillId="3" borderId="109" xfId="0" applyNumberFormat="1" applyFont="1" applyFill="1" applyBorder="1" applyAlignment="1">
      <alignment horizontal="center" vertical="center" shrinkToFit="1"/>
    </xf>
    <xf numFmtId="179" fontId="9" fillId="3" borderId="49" xfId="0" applyNumberFormat="1" applyFont="1" applyFill="1" applyBorder="1" applyAlignment="1">
      <alignment horizontal="center" vertical="center" shrinkToFit="1"/>
    </xf>
    <xf numFmtId="178" fontId="5" fillId="0" borderId="109" xfId="0" applyNumberFormat="1" applyFont="1" applyBorder="1" applyAlignment="1">
      <alignment horizontal="center" vertical="center"/>
    </xf>
    <xf numFmtId="49" fontId="20" fillId="0" borderId="51" xfId="0" applyNumberFormat="1" applyFont="1" applyBorder="1" applyAlignment="1">
      <alignment horizontal="center" vertical="center"/>
    </xf>
    <xf numFmtId="49" fontId="20" fillId="0" borderId="59" xfId="0" applyNumberFormat="1" applyFont="1" applyBorder="1" applyAlignment="1">
      <alignment horizontal="center" vertical="center"/>
    </xf>
    <xf numFmtId="49" fontId="20" fillId="0" borderId="65" xfId="0" applyNumberFormat="1" applyFont="1" applyBorder="1" applyAlignment="1">
      <alignment horizontal="center" vertical="center"/>
    </xf>
    <xf numFmtId="49" fontId="20" fillId="0" borderId="6" xfId="0" applyNumberFormat="1" applyFont="1" applyBorder="1" applyAlignment="1">
      <alignment horizontal="center" vertical="center"/>
    </xf>
    <xf numFmtId="0" fontId="9" fillId="3" borderId="62" xfId="0" applyFont="1" applyFill="1" applyBorder="1" applyAlignment="1" applyProtection="1">
      <alignment horizontal="center" vertical="center" shrinkToFit="1"/>
      <protection locked="0"/>
    </xf>
    <xf numFmtId="179" fontId="9" fillId="3" borderId="42" xfId="0" applyNumberFormat="1" applyFont="1" applyFill="1" applyBorder="1" applyAlignment="1">
      <alignment horizontal="center" vertical="center" shrinkToFit="1"/>
    </xf>
    <xf numFmtId="179" fontId="9" fillId="3" borderId="62" xfId="0" applyNumberFormat="1" applyFont="1" applyFill="1" applyBorder="1" applyAlignment="1">
      <alignment horizontal="center" vertical="center" shrinkToFit="1"/>
    </xf>
    <xf numFmtId="179" fontId="9" fillId="3" borderId="50" xfId="0" applyNumberFormat="1" applyFont="1" applyFill="1" applyBorder="1" applyAlignment="1">
      <alignment horizontal="center" vertical="center" shrinkToFit="1"/>
    </xf>
    <xf numFmtId="178" fontId="5" fillId="0" borderId="62" xfId="0" applyNumberFormat="1" applyFont="1" applyBorder="1" applyAlignment="1">
      <alignment horizontal="center" vertical="center"/>
    </xf>
    <xf numFmtId="178" fontId="5" fillId="0" borderId="112" xfId="0" applyNumberFormat="1" applyFont="1" applyBorder="1" applyAlignment="1">
      <alignment horizontal="center" vertical="center"/>
    </xf>
    <xf numFmtId="49" fontId="20" fillId="0" borderId="48" xfId="0" applyNumberFormat="1" applyFont="1" applyBorder="1" applyAlignment="1">
      <alignment horizontal="center" vertical="center"/>
    </xf>
    <xf numFmtId="49" fontId="20" fillId="0" borderId="128" xfId="0" applyNumberFormat="1" applyFont="1" applyBorder="1" applyAlignment="1">
      <alignment horizontal="center" vertical="center"/>
    </xf>
    <xf numFmtId="49" fontId="20" fillId="0" borderId="64" xfId="0" applyNumberFormat="1" applyFont="1" applyBorder="1" applyAlignment="1">
      <alignment horizontal="center" vertical="center"/>
    </xf>
    <xf numFmtId="179" fontId="9" fillId="3" borderId="64" xfId="0" applyNumberFormat="1" applyFont="1" applyFill="1" applyBorder="1" applyAlignment="1">
      <alignment horizontal="center" vertical="center" shrinkToFit="1"/>
    </xf>
    <xf numFmtId="49" fontId="20" fillId="0" borderId="29" xfId="0" applyNumberFormat="1" applyFont="1" applyBorder="1" applyAlignment="1">
      <alignment horizontal="center" vertical="center"/>
    </xf>
    <xf numFmtId="49" fontId="20" fillId="0" borderId="67" xfId="0" applyNumberFormat="1" applyFont="1" applyBorder="1" applyAlignment="1">
      <alignment horizontal="center" vertical="center"/>
    </xf>
    <xf numFmtId="49" fontId="20" fillId="0" borderId="66" xfId="0" applyNumberFormat="1" applyFont="1" applyBorder="1" applyAlignment="1">
      <alignment horizontal="center" vertical="center"/>
    </xf>
    <xf numFmtId="49" fontId="20" fillId="0" borderId="0" xfId="0" applyNumberFormat="1" applyFont="1" applyAlignment="1">
      <alignment horizontal="center" vertical="center"/>
    </xf>
    <xf numFmtId="0" fontId="9" fillId="3" borderId="38"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9" fillId="3" borderId="60" xfId="0" applyFont="1" applyFill="1" applyBorder="1" applyAlignment="1" applyProtection="1">
      <alignment horizontal="center" vertical="center" shrinkToFit="1"/>
      <protection locked="0"/>
    </xf>
    <xf numFmtId="179" fontId="9" fillId="3" borderId="38" xfId="0" applyNumberFormat="1" applyFont="1" applyFill="1" applyBorder="1" applyAlignment="1">
      <alignment horizontal="center" vertical="center" shrinkToFit="1"/>
    </xf>
    <xf numFmtId="179" fontId="9" fillId="3" borderId="3" xfId="0" applyNumberFormat="1" applyFont="1" applyFill="1" applyBorder="1" applyAlignment="1">
      <alignment horizontal="center" vertical="center" shrinkToFit="1"/>
    </xf>
    <xf numFmtId="179" fontId="9" fillId="3" borderId="60" xfId="0" applyNumberFormat="1" applyFont="1" applyFill="1" applyBorder="1" applyAlignment="1">
      <alignment horizontal="center" vertical="center" shrinkToFit="1"/>
    </xf>
    <xf numFmtId="178" fontId="5" fillId="0" borderId="38" xfId="0" applyNumberFormat="1" applyFont="1" applyBorder="1" applyAlignment="1">
      <alignment horizontal="center" vertical="center"/>
    </xf>
    <xf numFmtId="178" fontId="5" fillId="0" borderId="3" xfId="0" applyNumberFormat="1" applyFont="1" applyBorder="1" applyAlignment="1">
      <alignment horizontal="center" vertical="center"/>
    </xf>
    <xf numFmtId="178" fontId="5" fillId="0" borderId="30" xfId="0" applyNumberFormat="1" applyFont="1" applyBorder="1" applyAlignment="1">
      <alignment horizontal="center" vertical="center"/>
    </xf>
    <xf numFmtId="0" fontId="9" fillId="0" borderId="61" xfId="0" applyFont="1" applyBorder="1" applyAlignment="1">
      <alignment horizontal="center" vertical="center" shrinkToFit="1"/>
    </xf>
    <xf numFmtId="0" fontId="9" fillId="0" borderId="71" xfId="0" applyFont="1" applyBorder="1" applyAlignment="1">
      <alignment horizontal="center" vertical="center" shrinkToFit="1"/>
    </xf>
    <xf numFmtId="178" fontId="5" fillId="0" borderId="23" xfId="0" applyNumberFormat="1" applyFont="1" applyBorder="1" applyAlignment="1">
      <alignment horizontal="center" vertical="center"/>
    </xf>
    <xf numFmtId="178" fontId="5" fillId="0" borderId="24" xfId="0" applyNumberFormat="1" applyFont="1" applyBorder="1" applyAlignment="1">
      <alignment horizontal="center" vertical="center"/>
    </xf>
    <xf numFmtId="0" fontId="5" fillId="0" borderId="16" xfId="0" applyFont="1" applyBorder="1" applyAlignment="1">
      <alignment horizontal="center" vertical="center" wrapText="1"/>
    </xf>
    <xf numFmtId="0" fontId="5" fillId="0" borderId="113" xfId="0" applyFont="1" applyBorder="1" applyAlignment="1">
      <alignment horizontal="center" vertical="center" wrapText="1"/>
    </xf>
    <xf numFmtId="0" fontId="24" fillId="0" borderId="0" xfId="6" applyFont="1" applyAlignment="1">
      <alignment horizontal="center" vertical="center"/>
    </xf>
    <xf numFmtId="49" fontId="9" fillId="3" borderId="62" xfId="0" applyNumberFormat="1" applyFont="1" applyFill="1" applyBorder="1" applyAlignment="1" applyProtection="1">
      <alignment horizontal="center" vertical="center" shrinkToFit="1"/>
      <protection locked="0"/>
    </xf>
    <xf numFmtId="49" fontId="9" fillId="3" borderId="109" xfId="0" applyNumberFormat="1" applyFont="1" applyFill="1" applyBorder="1" applyAlignment="1" applyProtection="1">
      <alignment horizontal="center" vertical="center" shrinkToFit="1"/>
      <protection locked="0"/>
    </xf>
    <xf numFmtId="0" fontId="9" fillId="0" borderId="25" xfId="0" applyFont="1" applyBorder="1" applyAlignment="1">
      <alignment horizontal="center" vertical="center" shrinkToFit="1"/>
    </xf>
    <xf numFmtId="0" fontId="9" fillId="0" borderId="23" xfId="0" applyFont="1" applyBorder="1" applyAlignment="1">
      <alignment horizontal="center" vertical="center" shrinkToFit="1"/>
    </xf>
    <xf numFmtId="49" fontId="9" fillId="3" borderId="63" xfId="0" applyNumberFormat="1" applyFont="1" applyFill="1" applyBorder="1" applyAlignment="1" applyProtection="1">
      <alignment horizontal="center" vertical="center" shrinkToFit="1"/>
      <protection locked="0"/>
    </xf>
    <xf numFmtId="0" fontId="9" fillId="3" borderId="63" xfId="0" applyFont="1" applyFill="1" applyBorder="1" applyAlignment="1" applyProtection="1">
      <alignment horizontal="center" vertical="center" shrinkToFit="1"/>
      <protection locked="0"/>
    </xf>
    <xf numFmtId="179" fontId="9" fillId="3" borderId="45" xfId="0" applyNumberFormat="1" applyFont="1" applyFill="1" applyBorder="1" applyAlignment="1">
      <alignment horizontal="center" vertical="center" shrinkToFit="1"/>
    </xf>
    <xf numFmtId="179" fontId="9" fillId="3" borderId="63" xfId="0" applyNumberFormat="1" applyFont="1" applyFill="1" applyBorder="1" applyAlignment="1">
      <alignment horizontal="center" vertical="center" shrinkToFit="1"/>
    </xf>
    <xf numFmtId="179" fontId="9" fillId="3" borderId="47" xfId="0" applyNumberFormat="1" applyFont="1" applyFill="1" applyBorder="1" applyAlignment="1">
      <alignment horizontal="center" vertical="center" shrinkToFit="1"/>
    </xf>
    <xf numFmtId="0" fontId="9" fillId="3" borderId="33" xfId="5" applyFont="1" applyFill="1" applyBorder="1" applyAlignment="1" applyProtection="1">
      <alignment horizontal="center" vertical="center" shrinkToFit="1"/>
      <protection locked="0" hidden="1"/>
    </xf>
    <xf numFmtId="0" fontId="9" fillId="0" borderId="45" xfId="5" applyFont="1" applyBorder="1" applyAlignment="1" applyProtection="1">
      <alignment horizontal="center" vertical="center"/>
      <protection hidden="1"/>
    </xf>
    <xf numFmtId="0" fontId="9" fillId="0" borderId="47" xfId="5" applyFont="1" applyBorder="1" applyAlignment="1" applyProtection="1">
      <alignment horizontal="center" vertical="center"/>
      <protection hidden="1"/>
    </xf>
    <xf numFmtId="178" fontId="33" fillId="6" borderId="113" xfId="5" applyNumberFormat="1" applyFont="1" applyFill="1" applyBorder="1" applyAlignment="1" applyProtection="1">
      <alignment horizontal="center" vertical="center"/>
      <protection hidden="1"/>
    </xf>
    <xf numFmtId="178" fontId="33" fillId="6" borderId="125" xfId="5" applyNumberFormat="1" applyFont="1" applyFill="1" applyBorder="1" applyAlignment="1" applyProtection="1">
      <alignment horizontal="center" vertical="center"/>
      <protection hidden="1"/>
    </xf>
    <xf numFmtId="178" fontId="33" fillId="6" borderId="64" xfId="5" applyNumberFormat="1" applyFont="1" applyFill="1" applyBorder="1" applyAlignment="1" applyProtection="1">
      <alignment horizontal="center" vertical="center"/>
      <protection hidden="1"/>
    </xf>
    <xf numFmtId="178" fontId="33" fillId="6" borderId="69" xfId="5" applyNumberFormat="1" applyFont="1" applyFill="1" applyBorder="1" applyAlignment="1" applyProtection="1">
      <alignment horizontal="center" vertical="center"/>
      <protection hidden="1"/>
    </xf>
    <xf numFmtId="0" fontId="9" fillId="3" borderId="44" xfId="5" applyFont="1" applyFill="1" applyBorder="1" applyAlignment="1" applyProtection="1">
      <alignment horizontal="center" vertical="center"/>
      <protection locked="0" hidden="1"/>
    </xf>
    <xf numFmtId="0" fontId="10" fillId="3" borderId="47" xfId="5" applyFont="1" applyFill="1" applyBorder="1" applyAlignment="1" applyProtection="1">
      <alignment horizontal="center" vertical="center"/>
      <protection locked="0" hidden="1"/>
    </xf>
    <xf numFmtId="0" fontId="9" fillId="3" borderId="33"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shrinkToFit="1"/>
      <protection locked="0" hidden="1"/>
    </xf>
    <xf numFmtId="0" fontId="9" fillId="0" borderId="68" xfId="5" applyFont="1" applyBorder="1" applyAlignment="1" applyProtection="1">
      <alignment horizontal="center" vertical="center"/>
      <protection hidden="1"/>
    </xf>
    <xf numFmtId="0" fontId="9" fillId="0" borderId="49" xfId="5" applyFont="1" applyBorder="1" applyAlignment="1" applyProtection="1">
      <alignment horizontal="center" vertical="center"/>
      <protection hidden="1"/>
    </xf>
    <xf numFmtId="0" fontId="9" fillId="3" borderId="48" xfId="5" applyFont="1" applyFill="1" applyBorder="1" applyAlignment="1" applyProtection="1">
      <alignment horizontal="center" vertical="center"/>
      <protection locked="0" hidden="1"/>
    </xf>
    <xf numFmtId="0" fontId="10" fillId="3" borderId="49"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protection locked="0" hidden="1"/>
    </xf>
    <xf numFmtId="178" fontId="33" fillId="6" borderId="39" xfId="5" applyNumberFormat="1" applyFont="1" applyFill="1" applyBorder="1" applyAlignment="1" applyProtection="1">
      <alignment horizontal="center" vertical="center"/>
      <protection hidden="1"/>
    </xf>
    <xf numFmtId="178" fontId="33" fillId="6" borderId="70" xfId="5" applyNumberFormat="1" applyFont="1" applyFill="1" applyBorder="1" applyAlignment="1" applyProtection="1">
      <alignment horizontal="center" vertical="center"/>
      <protection hidden="1"/>
    </xf>
    <xf numFmtId="0" fontId="9" fillId="3" borderId="32" xfId="5" applyFont="1" applyFill="1" applyBorder="1" applyAlignment="1" applyProtection="1">
      <alignment horizontal="center" vertical="center" shrinkToFit="1"/>
      <protection locked="0" hidden="1"/>
    </xf>
    <xf numFmtId="0" fontId="9" fillId="0" borderId="32" xfId="5" applyFont="1" applyBorder="1" applyAlignment="1" applyProtection="1">
      <alignment horizontal="center" vertical="center"/>
      <protection hidden="1"/>
    </xf>
    <xf numFmtId="0" fontId="9" fillId="3" borderId="41" xfId="5" applyFont="1" applyFill="1" applyBorder="1" applyAlignment="1" applyProtection="1">
      <alignment horizontal="center" vertical="center"/>
      <protection locked="0" hidden="1"/>
    </xf>
    <xf numFmtId="0" fontId="10" fillId="3" borderId="50" xfId="5" applyFont="1" applyFill="1" applyBorder="1" applyAlignment="1" applyProtection="1">
      <alignment horizontal="center" vertical="center"/>
      <protection locked="0" hidden="1"/>
    </xf>
    <xf numFmtId="0" fontId="9" fillId="3" borderId="32" xfId="5" applyFont="1" applyFill="1" applyBorder="1" applyAlignment="1" applyProtection="1">
      <alignment horizontal="center" vertical="center"/>
      <protection locked="0" hidden="1"/>
    </xf>
    <xf numFmtId="0" fontId="5" fillId="0" borderId="34" xfId="5" applyFont="1" applyBorder="1" applyAlignment="1">
      <alignment horizontal="center" vertical="center" wrapText="1"/>
    </xf>
    <xf numFmtId="0" fontId="5" fillId="0" borderId="34" xfId="5" applyFont="1" applyBorder="1" applyAlignment="1">
      <alignment horizontal="center" vertical="center"/>
    </xf>
    <xf numFmtId="0" fontId="5" fillId="0" borderId="20" xfId="5" applyFont="1" applyBorder="1" applyAlignment="1">
      <alignment horizontal="center" vertical="center"/>
    </xf>
    <xf numFmtId="0" fontId="5" fillId="0" borderId="36" xfId="5" applyFont="1" applyBorder="1" applyAlignment="1">
      <alignment horizontal="center" vertical="center"/>
    </xf>
    <xf numFmtId="0" fontId="5" fillId="0" borderId="22" xfId="5" applyFont="1" applyBorder="1" applyAlignment="1">
      <alignment horizontal="center" vertical="center"/>
    </xf>
    <xf numFmtId="0" fontId="5" fillId="0" borderId="40" xfId="5" applyFont="1" applyBorder="1" applyAlignment="1">
      <alignment horizontal="center" vertical="center"/>
    </xf>
    <xf numFmtId="0" fontId="29" fillId="0" borderId="0" xfId="5" applyFont="1" applyAlignment="1">
      <alignment horizontal="center" vertical="center"/>
    </xf>
    <xf numFmtId="0" fontId="30" fillId="0" borderId="0" xfId="5" applyFont="1" applyAlignment="1">
      <alignment horizontal="left" vertical="center" wrapText="1"/>
    </xf>
    <xf numFmtId="0" fontId="32" fillId="0" borderId="0" xfId="5" applyFont="1" applyAlignment="1">
      <alignment horizontal="left" vertical="center" wrapText="1"/>
    </xf>
    <xf numFmtId="0" fontId="5" fillId="0" borderId="91" xfId="5" applyFont="1" applyBorder="1" applyAlignment="1">
      <alignment horizontal="center" vertical="center"/>
    </xf>
    <xf numFmtId="0" fontId="5" fillId="0" borderId="93" xfId="5" applyFont="1" applyBorder="1" applyAlignment="1">
      <alignment horizontal="center" vertical="center"/>
    </xf>
    <xf numFmtId="0" fontId="5" fillId="0" borderId="20" xfId="5" applyFont="1" applyBorder="1" applyAlignment="1">
      <alignment horizontal="center" vertical="center" wrapText="1"/>
    </xf>
    <xf numFmtId="0" fontId="5" fillId="0" borderId="118" xfId="0" applyFont="1" applyBorder="1" applyAlignment="1">
      <alignment horizontal="center" vertical="center" wrapText="1"/>
    </xf>
    <xf numFmtId="0" fontId="5" fillId="0" borderId="21" xfId="0" applyFont="1" applyBorder="1" applyAlignment="1">
      <alignment horizontal="center" vertical="center" wrapText="1"/>
    </xf>
    <xf numFmtId="14" fontId="5" fillId="0" borderId="118" xfId="0" applyNumberFormat="1" applyFont="1" applyBorder="1" applyAlignment="1">
      <alignment horizontal="center" vertical="center" wrapText="1"/>
    </xf>
    <xf numFmtId="14" fontId="5" fillId="0" borderId="21"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5" fillId="0" borderId="18" xfId="0" applyFont="1" applyBorder="1" applyAlignment="1">
      <alignment horizontal="center" vertical="center" wrapText="1"/>
    </xf>
  </cellXfs>
  <cellStyles count="8">
    <cellStyle name="桁区切り" xfId="1" builtinId="6"/>
    <cellStyle name="標準" xfId="0" builtinId="0"/>
    <cellStyle name="標準 14" xfId="3" xr:uid="{00000000-0005-0000-0000-000002000000}"/>
    <cellStyle name="標準 14 2" xfId="6" xr:uid="{00000000-0005-0000-0000-000003000000}"/>
    <cellStyle name="標準 2" xfId="2" xr:uid="{00000000-0005-0000-0000-000004000000}"/>
    <cellStyle name="標準 2 2" xfId="5" xr:uid="{00000000-0005-0000-0000-000005000000}"/>
    <cellStyle name="標準 3" xfId="4" xr:uid="{00000000-0005-0000-0000-000006000000}"/>
    <cellStyle name="標準 3 2" xfId="7" xr:uid="{00000000-0005-0000-0000-000007000000}"/>
  </cellStyles>
  <dxfs count="3964">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b/>
        <i val="0"/>
        <color auto="1"/>
      </font>
    </dxf>
  </dxfs>
  <tableStyles count="0" defaultTableStyle="TableStyleMedium9" defaultPivotStyle="PivotStyleLight16"/>
  <colors>
    <mruColors>
      <color rgb="FF0000FF"/>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AF$17"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G$18" lockText="1" noThreeD="1"/>
</file>

<file path=xl/ctrlProps/ctrlProp101.xml><?xml version="1.0" encoding="utf-8"?>
<formControlPr xmlns="http://schemas.microsoft.com/office/spreadsheetml/2009/9/main" objectType="CheckBox" fmlaLink="$AG$19" lockText="1" noThreeD="1"/>
</file>

<file path=xl/ctrlProps/ctrlProp102.xml><?xml version="1.0" encoding="utf-8"?>
<formControlPr xmlns="http://schemas.microsoft.com/office/spreadsheetml/2009/9/main" objectType="CheckBox" fmlaLink="$AG$10" lockText="1" noThreeD="1"/>
</file>

<file path=xl/ctrlProps/ctrlProp103.xml><?xml version="1.0" encoding="utf-8"?>
<formControlPr xmlns="http://schemas.microsoft.com/office/spreadsheetml/2009/9/main" objectType="CheckBox" fmlaLink="$AG$11" lockText="1" noThreeD="1"/>
</file>

<file path=xl/ctrlProps/ctrlProp104.xml><?xml version="1.0" encoding="utf-8"?>
<formControlPr xmlns="http://schemas.microsoft.com/office/spreadsheetml/2009/9/main" objectType="CheckBox" fmlaLink="$AG$14" lockText="1" noThreeD="1"/>
</file>

<file path=xl/ctrlProps/ctrlProp105.xml><?xml version="1.0" encoding="utf-8"?>
<formControlPr xmlns="http://schemas.microsoft.com/office/spreadsheetml/2009/9/main" objectType="CheckBox" fmlaLink="$AG$12" lockText="1" noThreeD="1"/>
</file>

<file path=xl/ctrlProps/ctrlProp106.xml><?xml version="1.0" encoding="utf-8"?>
<formControlPr xmlns="http://schemas.microsoft.com/office/spreadsheetml/2009/9/main" objectType="CheckBox" fmlaLink="$AG$13" lockText="1" noThreeD="1"/>
</file>

<file path=xl/ctrlProps/ctrlProp107.xml><?xml version="1.0" encoding="utf-8"?>
<formControlPr xmlns="http://schemas.microsoft.com/office/spreadsheetml/2009/9/main" objectType="CheckBox" fmlaLink="$AG$35" lockText="1" noThreeD="1"/>
</file>

<file path=xl/ctrlProps/ctrlProp108.xml><?xml version="1.0" encoding="utf-8"?>
<formControlPr xmlns="http://schemas.microsoft.com/office/spreadsheetml/2009/9/main" objectType="CheckBox" fmlaLink="$AG$36" lockText="1" noThreeD="1"/>
</file>

<file path=xl/ctrlProps/ctrlProp109.xml><?xml version="1.0" encoding="utf-8"?>
<formControlPr xmlns="http://schemas.microsoft.com/office/spreadsheetml/2009/9/main" objectType="CheckBox" fmlaLink="$AG$37" lockText="1" noThreeD="1"/>
</file>

<file path=xl/ctrlProps/ctrlProp11.xml><?xml version="1.0" encoding="utf-8"?>
<formControlPr xmlns="http://schemas.microsoft.com/office/spreadsheetml/2009/9/main" objectType="CheckBox" fmlaLink="$AG$8" lockText="1" noThreeD="1"/>
</file>

<file path=xl/ctrlProps/ctrlProp110.xml><?xml version="1.0" encoding="utf-8"?>
<formControlPr xmlns="http://schemas.microsoft.com/office/spreadsheetml/2009/9/main" objectType="CheckBox" fmlaLink="$AG$38" lockText="1" noThreeD="1"/>
</file>

<file path=xl/ctrlProps/ctrlProp111.xml><?xml version="1.0" encoding="utf-8"?>
<formControlPr xmlns="http://schemas.microsoft.com/office/spreadsheetml/2009/9/main" objectType="CheckBox" fmlaLink="$AG$39" lockText="1" noThreeD="1"/>
</file>

<file path=xl/ctrlProps/ctrlProp112.xml><?xml version="1.0" encoding="utf-8"?>
<formControlPr xmlns="http://schemas.microsoft.com/office/spreadsheetml/2009/9/main" objectType="CheckBox" fmlaLink="$AG$22" lockText="1" noThreeD="1"/>
</file>

<file path=xl/ctrlProps/ctrlProp113.xml><?xml version="1.0" encoding="utf-8"?>
<formControlPr xmlns="http://schemas.microsoft.com/office/spreadsheetml/2009/9/main" objectType="CheckBox" fmlaLink="$AG$23" lockText="1" noThreeD="1"/>
</file>

<file path=xl/ctrlProps/ctrlProp114.xml><?xml version="1.0" encoding="utf-8"?>
<formControlPr xmlns="http://schemas.microsoft.com/office/spreadsheetml/2009/9/main" objectType="CheckBox" fmlaLink="$AG$24" lockText="1" noThreeD="1"/>
</file>

<file path=xl/ctrlProps/ctrlProp115.xml><?xml version="1.0" encoding="utf-8"?>
<formControlPr xmlns="http://schemas.microsoft.com/office/spreadsheetml/2009/9/main" objectType="CheckBox" fmlaLink="$AG$25" lockText="1" noThreeD="1"/>
</file>

<file path=xl/ctrlProps/ctrlProp116.xml><?xml version="1.0" encoding="utf-8"?>
<formControlPr xmlns="http://schemas.microsoft.com/office/spreadsheetml/2009/9/main" objectType="CheckBox" fmlaLink="$AG$26" lockText="1" noThreeD="1"/>
</file>

<file path=xl/ctrlProps/ctrlProp117.xml><?xml version="1.0" encoding="utf-8"?>
<formControlPr xmlns="http://schemas.microsoft.com/office/spreadsheetml/2009/9/main" objectType="CheckBox" fmlaLink="$AG$27" lockText="1" noThreeD="1"/>
</file>

<file path=xl/ctrlProps/ctrlProp118.xml><?xml version="1.0" encoding="utf-8"?>
<formControlPr xmlns="http://schemas.microsoft.com/office/spreadsheetml/2009/9/main" objectType="CheckBox" fmlaLink="$AG$28" lockText="1" noThreeD="1"/>
</file>

<file path=xl/ctrlProps/ctrlProp119.xml><?xml version="1.0" encoding="utf-8"?>
<formControlPr xmlns="http://schemas.microsoft.com/office/spreadsheetml/2009/9/main" objectType="CheckBox" fmlaLink="$AG$29" lockText="1" noThreeD="1"/>
</file>

<file path=xl/ctrlProps/ctrlProp12.xml><?xml version="1.0" encoding="utf-8"?>
<formControlPr xmlns="http://schemas.microsoft.com/office/spreadsheetml/2009/9/main" objectType="CheckBox" fmlaLink="$AG$9" lockText="1" noThreeD="1"/>
</file>

<file path=xl/ctrlProps/ctrlProp120.xml><?xml version="1.0" encoding="utf-8"?>
<formControlPr xmlns="http://schemas.microsoft.com/office/spreadsheetml/2009/9/main" objectType="CheckBox" fmlaLink="$AG$39" lockText="1" noThreeD="1"/>
</file>

<file path=xl/ctrlProps/ctrlProp121.xml><?xml version="1.0" encoding="utf-8"?>
<formControlPr xmlns="http://schemas.microsoft.com/office/spreadsheetml/2009/9/main" objectType="CheckBox" fmlaLink="$AG$39" lockText="1" noThreeD="1"/>
</file>

<file path=xl/ctrlProps/ctrlProp122.xml><?xml version="1.0" encoding="utf-8"?>
<formControlPr xmlns="http://schemas.microsoft.com/office/spreadsheetml/2009/9/main" objectType="CheckBox" fmlaLink="$AG$39" lockText="1" noThreeD="1"/>
</file>

<file path=xl/ctrlProps/ctrlProp123.xml><?xml version="1.0" encoding="utf-8"?>
<formControlPr xmlns="http://schemas.microsoft.com/office/spreadsheetml/2009/9/main" objectType="CheckBox" fmlaLink="$AG$39" lockText="1" noThreeD="1"/>
</file>

<file path=xl/ctrlProps/ctrlProp124.xml><?xml version="1.0" encoding="utf-8"?>
<formControlPr xmlns="http://schemas.microsoft.com/office/spreadsheetml/2009/9/main" objectType="CheckBox" fmlaLink="$AG$44" lockText="1" noThreeD="1"/>
</file>

<file path=xl/ctrlProps/ctrlProp125.xml><?xml version="1.0" encoding="utf-8"?>
<formControlPr xmlns="http://schemas.microsoft.com/office/spreadsheetml/2009/9/main" objectType="CheckBox" fmlaLink="$AG$39" lockText="1" noThreeD="1"/>
</file>

<file path=xl/ctrlProps/ctrlProp126.xml><?xml version="1.0" encoding="utf-8"?>
<formControlPr xmlns="http://schemas.microsoft.com/office/spreadsheetml/2009/9/main" objectType="CheckBox" fmlaLink="$AG$40" lockText="1" noThreeD="1"/>
</file>

<file path=xl/ctrlProps/ctrlProp127.xml><?xml version="1.0" encoding="utf-8"?>
<formControlPr xmlns="http://schemas.microsoft.com/office/spreadsheetml/2009/9/main" objectType="CheckBox" fmlaLink="$AG$41" lockText="1" noThreeD="1"/>
</file>

<file path=xl/ctrlProps/ctrlProp128.xml><?xml version="1.0" encoding="utf-8"?>
<formControlPr xmlns="http://schemas.microsoft.com/office/spreadsheetml/2009/9/main" objectType="CheckBox" fmlaLink="$AG$42" lockText="1" noThreeD="1"/>
</file>

<file path=xl/ctrlProps/ctrlProp129.xml><?xml version="1.0" encoding="utf-8"?>
<formControlPr xmlns="http://schemas.microsoft.com/office/spreadsheetml/2009/9/main" objectType="CheckBox" fmlaLink="$AG$43" lockText="1" noThreeD="1"/>
</file>

<file path=xl/ctrlProps/ctrlProp13.xml><?xml version="1.0" encoding="utf-8"?>
<formControlPr xmlns="http://schemas.microsoft.com/office/spreadsheetml/2009/9/main" objectType="CheckBox" fmlaLink="$AG$15" lockText="1" noThreeD="1"/>
</file>

<file path=xl/ctrlProps/ctrlProp130.xml><?xml version="1.0" encoding="utf-8"?>
<formControlPr xmlns="http://schemas.microsoft.com/office/spreadsheetml/2009/9/main" objectType="Radio" checked="Checked" firstButton="1" fmlaLink="$AG$3" lockText="1" noThreeD="1"/>
</file>

<file path=xl/ctrlProps/ctrlProp131.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AG$16" lockText="1" noThreeD="1"/>
</file>

<file path=xl/ctrlProps/ctrlProp15.xml><?xml version="1.0" encoding="utf-8"?>
<formControlPr xmlns="http://schemas.microsoft.com/office/spreadsheetml/2009/9/main" objectType="CheckBox" fmlaLink="$AG$17" lockText="1" noThreeD="1"/>
</file>

<file path=xl/ctrlProps/ctrlProp16.xml><?xml version="1.0" encoding="utf-8"?>
<formControlPr xmlns="http://schemas.microsoft.com/office/spreadsheetml/2009/9/main" objectType="CheckBox" fmlaLink="$AG$18" lockText="1" noThreeD="1"/>
</file>

<file path=xl/ctrlProps/ctrlProp17.xml><?xml version="1.0" encoding="utf-8"?>
<formControlPr xmlns="http://schemas.microsoft.com/office/spreadsheetml/2009/9/main" objectType="CheckBox" fmlaLink="$AG$19" lockText="1" noThreeD="1"/>
</file>

<file path=xl/ctrlProps/ctrlProp18.xml><?xml version="1.0" encoding="utf-8"?>
<formControlPr xmlns="http://schemas.microsoft.com/office/spreadsheetml/2009/9/main" objectType="CheckBox" fmlaLink="$AG$10" lockText="1" noThreeD="1"/>
</file>

<file path=xl/ctrlProps/ctrlProp19.xml><?xml version="1.0" encoding="utf-8"?>
<formControlPr xmlns="http://schemas.microsoft.com/office/spreadsheetml/2009/9/main" objectType="CheckBox" fmlaLink="$AG$1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AG$14" lockText="1" noThreeD="1"/>
</file>

<file path=xl/ctrlProps/ctrlProp21.xml><?xml version="1.0" encoding="utf-8"?>
<formControlPr xmlns="http://schemas.microsoft.com/office/spreadsheetml/2009/9/main" objectType="CheckBox" fmlaLink="$AG$12" lockText="1" noThreeD="1"/>
</file>

<file path=xl/ctrlProps/ctrlProp22.xml><?xml version="1.0" encoding="utf-8"?>
<formControlPr xmlns="http://schemas.microsoft.com/office/spreadsheetml/2009/9/main" objectType="CheckBox" fmlaLink="$AG$13" lockText="1" noThreeD="1"/>
</file>

<file path=xl/ctrlProps/ctrlProp23.xml><?xml version="1.0" encoding="utf-8"?>
<formControlPr xmlns="http://schemas.microsoft.com/office/spreadsheetml/2009/9/main" objectType="CheckBox" fmlaLink="$AG$8" lockText="1" noThreeD="1"/>
</file>

<file path=xl/ctrlProps/ctrlProp24.xml><?xml version="1.0" encoding="utf-8"?>
<formControlPr xmlns="http://schemas.microsoft.com/office/spreadsheetml/2009/9/main" objectType="CheckBox" fmlaLink="$AG$9" lockText="1" noThreeD="1"/>
</file>

<file path=xl/ctrlProps/ctrlProp25.xml><?xml version="1.0" encoding="utf-8"?>
<formControlPr xmlns="http://schemas.microsoft.com/office/spreadsheetml/2009/9/main" objectType="CheckBox" fmlaLink="$AG$15" lockText="1" noThreeD="1"/>
</file>

<file path=xl/ctrlProps/ctrlProp26.xml><?xml version="1.0" encoding="utf-8"?>
<formControlPr xmlns="http://schemas.microsoft.com/office/spreadsheetml/2009/9/main" objectType="CheckBox" fmlaLink="$AG$16" lockText="1" noThreeD="1"/>
</file>

<file path=xl/ctrlProps/ctrlProp27.xml><?xml version="1.0" encoding="utf-8"?>
<formControlPr xmlns="http://schemas.microsoft.com/office/spreadsheetml/2009/9/main" objectType="CheckBox" fmlaLink="$AG$17" lockText="1" noThreeD="1"/>
</file>

<file path=xl/ctrlProps/ctrlProp28.xml><?xml version="1.0" encoding="utf-8"?>
<formControlPr xmlns="http://schemas.microsoft.com/office/spreadsheetml/2009/9/main" objectType="CheckBox" fmlaLink="$AG$18" lockText="1" noThreeD="1"/>
</file>

<file path=xl/ctrlProps/ctrlProp29.xml><?xml version="1.0" encoding="utf-8"?>
<formControlPr xmlns="http://schemas.microsoft.com/office/spreadsheetml/2009/9/main" objectType="CheckBox" fmlaLink="$AG$19"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AG$10" lockText="1" noThreeD="1"/>
</file>

<file path=xl/ctrlProps/ctrlProp31.xml><?xml version="1.0" encoding="utf-8"?>
<formControlPr xmlns="http://schemas.microsoft.com/office/spreadsheetml/2009/9/main" objectType="CheckBox" fmlaLink="$AG$11" lockText="1" noThreeD="1"/>
</file>

<file path=xl/ctrlProps/ctrlProp32.xml><?xml version="1.0" encoding="utf-8"?>
<formControlPr xmlns="http://schemas.microsoft.com/office/spreadsheetml/2009/9/main" objectType="CheckBox" fmlaLink="$AG$14" lockText="1" noThreeD="1"/>
</file>

<file path=xl/ctrlProps/ctrlProp33.xml><?xml version="1.0" encoding="utf-8"?>
<formControlPr xmlns="http://schemas.microsoft.com/office/spreadsheetml/2009/9/main" objectType="CheckBox" fmlaLink="$AG$12" lockText="1" noThreeD="1"/>
</file>

<file path=xl/ctrlProps/ctrlProp34.xml><?xml version="1.0" encoding="utf-8"?>
<formControlPr xmlns="http://schemas.microsoft.com/office/spreadsheetml/2009/9/main" objectType="CheckBox" fmlaLink="$AG$13" lockText="1" noThreeD="1"/>
</file>

<file path=xl/ctrlProps/ctrlProp35.xml><?xml version="1.0" encoding="utf-8"?>
<formControlPr xmlns="http://schemas.microsoft.com/office/spreadsheetml/2009/9/main" objectType="CheckBox" fmlaLink="$AG$8" lockText="1" noThreeD="1"/>
</file>

<file path=xl/ctrlProps/ctrlProp36.xml><?xml version="1.0" encoding="utf-8"?>
<formControlPr xmlns="http://schemas.microsoft.com/office/spreadsheetml/2009/9/main" objectType="CheckBox" fmlaLink="$AG$9" lockText="1" noThreeD="1"/>
</file>

<file path=xl/ctrlProps/ctrlProp37.xml><?xml version="1.0" encoding="utf-8"?>
<formControlPr xmlns="http://schemas.microsoft.com/office/spreadsheetml/2009/9/main" objectType="CheckBox" fmlaLink="$AG$15" lockText="1" noThreeD="1"/>
</file>

<file path=xl/ctrlProps/ctrlProp38.xml><?xml version="1.0" encoding="utf-8"?>
<formControlPr xmlns="http://schemas.microsoft.com/office/spreadsheetml/2009/9/main" objectType="CheckBox" fmlaLink="$AG$16" lockText="1" noThreeD="1"/>
</file>

<file path=xl/ctrlProps/ctrlProp39.xml><?xml version="1.0" encoding="utf-8"?>
<formControlPr xmlns="http://schemas.microsoft.com/office/spreadsheetml/2009/9/main" objectType="CheckBox" fmlaLink="$AG$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AG$18" lockText="1" noThreeD="1"/>
</file>

<file path=xl/ctrlProps/ctrlProp41.xml><?xml version="1.0" encoding="utf-8"?>
<formControlPr xmlns="http://schemas.microsoft.com/office/spreadsheetml/2009/9/main" objectType="CheckBox" fmlaLink="$AG$19" lockText="1" noThreeD="1"/>
</file>

<file path=xl/ctrlProps/ctrlProp42.xml><?xml version="1.0" encoding="utf-8"?>
<formControlPr xmlns="http://schemas.microsoft.com/office/spreadsheetml/2009/9/main" objectType="CheckBox" fmlaLink="$AG$10" lockText="1" noThreeD="1"/>
</file>

<file path=xl/ctrlProps/ctrlProp43.xml><?xml version="1.0" encoding="utf-8"?>
<formControlPr xmlns="http://schemas.microsoft.com/office/spreadsheetml/2009/9/main" objectType="CheckBox" fmlaLink="$AG$11" lockText="1" noThreeD="1"/>
</file>

<file path=xl/ctrlProps/ctrlProp44.xml><?xml version="1.0" encoding="utf-8"?>
<formControlPr xmlns="http://schemas.microsoft.com/office/spreadsheetml/2009/9/main" objectType="CheckBox" fmlaLink="$AG$14" lockText="1" noThreeD="1"/>
</file>

<file path=xl/ctrlProps/ctrlProp45.xml><?xml version="1.0" encoding="utf-8"?>
<formControlPr xmlns="http://schemas.microsoft.com/office/spreadsheetml/2009/9/main" objectType="CheckBox" fmlaLink="$AG$12" lockText="1" noThreeD="1"/>
</file>

<file path=xl/ctrlProps/ctrlProp46.xml><?xml version="1.0" encoding="utf-8"?>
<formControlPr xmlns="http://schemas.microsoft.com/office/spreadsheetml/2009/9/main" objectType="CheckBox" fmlaLink="$AG$13" lockText="1" noThreeD="1"/>
</file>

<file path=xl/ctrlProps/ctrlProp47.xml><?xml version="1.0" encoding="utf-8"?>
<formControlPr xmlns="http://schemas.microsoft.com/office/spreadsheetml/2009/9/main" objectType="CheckBox" checked="Checked" fmlaLink="$AG$8" lockText="1" noThreeD="1"/>
</file>

<file path=xl/ctrlProps/ctrlProp48.xml><?xml version="1.0" encoding="utf-8"?>
<formControlPr xmlns="http://schemas.microsoft.com/office/spreadsheetml/2009/9/main" objectType="CheckBox" checked="Checked" fmlaLink="$AG$9" lockText="1" noThreeD="1"/>
</file>

<file path=xl/ctrlProps/ctrlProp49.xml><?xml version="1.0" encoding="utf-8"?>
<formControlPr xmlns="http://schemas.microsoft.com/office/spreadsheetml/2009/9/main" objectType="CheckBox" fmlaLink="$AG$15"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AG$16" lockText="1" noThreeD="1"/>
</file>

<file path=xl/ctrlProps/ctrlProp51.xml><?xml version="1.0" encoding="utf-8"?>
<formControlPr xmlns="http://schemas.microsoft.com/office/spreadsheetml/2009/9/main" objectType="CheckBox" fmlaLink="$AG$17" lockText="1" noThreeD="1"/>
</file>

<file path=xl/ctrlProps/ctrlProp52.xml><?xml version="1.0" encoding="utf-8"?>
<formControlPr xmlns="http://schemas.microsoft.com/office/spreadsheetml/2009/9/main" objectType="CheckBox" fmlaLink="$AG$18" lockText="1" noThreeD="1"/>
</file>

<file path=xl/ctrlProps/ctrlProp53.xml><?xml version="1.0" encoding="utf-8"?>
<formControlPr xmlns="http://schemas.microsoft.com/office/spreadsheetml/2009/9/main" objectType="CheckBox" fmlaLink="$AG$19" lockText="1" noThreeD="1"/>
</file>

<file path=xl/ctrlProps/ctrlProp54.xml><?xml version="1.0" encoding="utf-8"?>
<formControlPr xmlns="http://schemas.microsoft.com/office/spreadsheetml/2009/9/main" objectType="CheckBox" checked="Checked" fmlaLink="$AG$10" lockText="1" noThreeD="1"/>
</file>

<file path=xl/ctrlProps/ctrlProp55.xml><?xml version="1.0" encoding="utf-8"?>
<formControlPr xmlns="http://schemas.microsoft.com/office/spreadsheetml/2009/9/main" objectType="CheckBox" checked="Checked" fmlaLink="$AG$11" lockText="1" noThreeD="1"/>
</file>

<file path=xl/ctrlProps/ctrlProp56.xml><?xml version="1.0" encoding="utf-8"?>
<formControlPr xmlns="http://schemas.microsoft.com/office/spreadsheetml/2009/9/main" objectType="CheckBox" fmlaLink="$AG$14" lockText="1" noThreeD="1"/>
</file>

<file path=xl/ctrlProps/ctrlProp57.xml><?xml version="1.0" encoding="utf-8"?>
<formControlPr xmlns="http://schemas.microsoft.com/office/spreadsheetml/2009/9/main" objectType="CheckBox" checked="Checked" fmlaLink="$AG$12" lockText="1" noThreeD="1"/>
</file>

<file path=xl/ctrlProps/ctrlProp58.xml><?xml version="1.0" encoding="utf-8"?>
<formControlPr xmlns="http://schemas.microsoft.com/office/spreadsheetml/2009/9/main" objectType="CheckBox" fmlaLink="$AG$13" lockText="1" noThreeD="1"/>
</file>

<file path=xl/ctrlProps/ctrlProp59.xml><?xml version="1.0" encoding="utf-8"?>
<formControlPr xmlns="http://schemas.microsoft.com/office/spreadsheetml/2009/9/main" objectType="CheckBox" fmlaLink="$AG$8"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AG$9" lockText="1" noThreeD="1"/>
</file>

<file path=xl/ctrlProps/ctrlProp61.xml><?xml version="1.0" encoding="utf-8"?>
<formControlPr xmlns="http://schemas.microsoft.com/office/spreadsheetml/2009/9/main" objectType="CheckBox" fmlaLink="$AG$15" lockText="1" noThreeD="1"/>
</file>

<file path=xl/ctrlProps/ctrlProp62.xml><?xml version="1.0" encoding="utf-8"?>
<formControlPr xmlns="http://schemas.microsoft.com/office/spreadsheetml/2009/9/main" objectType="CheckBox" fmlaLink="$AG$16" lockText="1" noThreeD="1"/>
</file>

<file path=xl/ctrlProps/ctrlProp63.xml><?xml version="1.0" encoding="utf-8"?>
<formControlPr xmlns="http://schemas.microsoft.com/office/spreadsheetml/2009/9/main" objectType="CheckBox" fmlaLink="$AG$17" lockText="1" noThreeD="1"/>
</file>

<file path=xl/ctrlProps/ctrlProp64.xml><?xml version="1.0" encoding="utf-8"?>
<formControlPr xmlns="http://schemas.microsoft.com/office/spreadsheetml/2009/9/main" objectType="CheckBox" fmlaLink="$AG$18" lockText="1" noThreeD="1"/>
</file>

<file path=xl/ctrlProps/ctrlProp65.xml><?xml version="1.0" encoding="utf-8"?>
<formControlPr xmlns="http://schemas.microsoft.com/office/spreadsheetml/2009/9/main" objectType="CheckBox" fmlaLink="$AG$19" lockText="1" noThreeD="1"/>
</file>

<file path=xl/ctrlProps/ctrlProp66.xml><?xml version="1.0" encoding="utf-8"?>
<formControlPr xmlns="http://schemas.microsoft.com/office/spreadsheetml/2009/9/main" objectType="CheckBox" fmlaLink="$AG$10" lockText="1" noThreeD="1"/>
</file>

<file path=xl/ctrlProps/ctrlProp67.xml><?xml version="1.0" encoding="utf-8"?>
<formControlPr xmlns="http://schemas.microsoft.com/office/spreadsheetml/2009/9/main" objectType="CheckBox" fmlaLink="$AG$11" lockText="1" noThreeD="1"/>
</file>

<file path=xl/ctrlProps/ctrlProp68.xml><?xml version="1.0" encoding="utf-8"?>
<formControlPr xmlns="http://schemas.microsoft.com/office/spreadsheetml/2009/9/main" objectType="CheckBox" fmlaLink="$AG$14" lockText="1" noThreeD="1"/>
</file>

<file path=xl/ctrlProps/ctrlProp69.xml><?xml version="1.0" encoding="utf-8"?>
<formControlPr xmlns="http://schemas.microsoft.com/office/spreadsheetml/2009/9/main" objectType="CheckBox" fmlaLink="$AG$12"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AG$13" lockText="1" noThreeD="1"/>
</file>

<file path=xl/ctrlProps/ctrlProp71.xml><?xml version="1.0" encoding="utf-8"?>
<formControlPr xmlns="http://schemas.microsoft.com/office/spreadsheetml/2009/9/main" objectType="CheckBox" fmlaLink="$AG$8" lockText="1" noThreeD="1"/>
</file>

<file path=xl/ctrlProps/ctrlProp72.xml><?xml version="1.0" encoding="utf-8"?>
<formControlPr xmlns="http://schemas.microsoft.com/office/spreadsheetml/2009/9/main" objectType="CheckBox" fmlaLink="$AG$9" lockText="1" noThreeD="1"/>
</file>

<file path=xl/ctrlProps/ctrlProp73.xml><?xml version="1.0" encoding="utf-8"?>
<formControlPr xmlns="http://schemas.microsoft.com/office/spreadsheetml/2009/9/main" objectType="CheckBox" fmlaLink="$AG$15" lockText="1" noThreeD="1"/>
</file>

<file path=xl/ctrlProps/ctrlProp74.xml><?xml version="1.0" encoding="utf-8"?>
<formControlPr xmlns="http://schemas.microsoft.com/office/spreadsheetml/2009/9/main" objectType="CheckBox" fmlaLink="$AG$16" lockText="1" noThreeD="1"/>
</file>

<file path=xl/ctrlProps/ctrlProp75.xml><?xml version="1.0" encoding="utf-8"?>
<formControlPr xmlns="http://schemas.microsoft.com/office/spreadsheetml/2009/9/main" objectType="CheckBox" fmlaLink="$AG$17" lockText="1" noThreeD="1"/>
</file>

<file path=xl/ctrlProps/ctrlProp76.xml><?xml version="1.0" encoding="utf-8"?>
<formControlPr xmlns="http://schemas.microsoft.com/office/spreadsheetml/2009/9/main" objectType="CheckBox" fmlaLink="$AG$18" lockText="1" noThreeD="1"/>
</file>

<file path=xl/ctrlProps/ctrlProp77.xml><?xml version="1.0" encoding="utf-8"?>
<formControlPr xmlns="http://schemas.microsoft.com/office/spreadsheetml/2009/9/main" objectType="CheckBox" fmlaLink="$AG$19" lockText="1" noThreeD="1"/>
</file>

<file path=xl/ctrlProps/ctrlProp78.xml><?xml version="1.0" encoding="utf-8"?>
<formControlPr xmlns="http://schemas.microsoft.com/office/spreadsheetml/2009/9/main" objectType="CheckBox" fmlaLink="$AG$10" lockText="1" noThreeD="1"/>
</file>

<file path=xl/ctrlProps/ctrlProp79.xml><?xml version="1.0" encoding="utf-8"?>
<formControlPr xmlns="http://schemas.microsoft.com/office/spreadsheetml/2009/9/main" objectType="CheckBox" fmlaLink="$AG$11" lockText="1" noThreeD="1"/>
</file>

<file path=xl/ctrlProps/ctrlProp8.xml><?xml version="1.0" encoding="utf-8"?>
<formControlPr xmlns="http://schemas.microsoft.com/office/spreadsheetml/2009/9/main" objectType="Radio" checked="Checked" firstButton="1" fmlaLink="$AE$2" lockText="1" noThreeD="1"/>
</file>

<file path=xl/ctrlProps/ctrlProp80.xml><?xml version="1.0" encoding="utf-8"?>
<formControlPr xmlns="http://schemas.microsoft.com/office/spreadsheetml/2009/9/main" objectType="CheckBox" fmlaLink="$AG$14" lockText="1" noThreeD="1"/>
</file>

<file path=xl/ctrlProps/ctrlProp81.xml><?xml version="1.0" encoding="utf-8"?>
<formControlPr xmlns="http://schemas.microsoft.com/office/spreadsheetml/2009/9/main" objectType="CheckBox" fmlaLink="$AG$12" lockText="1" noThreeD="1"/>
</file>

<file path=xl/ctrlProps/ctrlProp82.xml><?xml version="1.0" encoding="utf-8"?>
<formControlPr xmlns="http://schemas.microsoft.com/office/spreadsheetml/2009/9/main" objectType="CheckBox" fmlaLink="$AG$13" lockText="1" noThreeD="1"/>
</file>

<file path=xl/ctrlProps/ctrlProp83.xml><?xml version="1.0" encoding="utf-8"?>
<formControlPr xmlns="http://schemas.microsoft.com/office/spreadsheetml/2009/9/main" objectType="CheckBox" fmlaLink="$AG$8" lockText="1" noThreeD="1"/>
</file>

<file path=xl/ctrlProps/ctrlProp84.xml><?xml version="1.0" encoding="utf-8"?>
<formControlPr xmlns="http://schemas.microsoft.com/office/spreadsheetml/2009/9/main" objectType="CheckBox" fmlaLink="$AG$9" lockText="1" noThreeD="1"/>
</file>

<file path=xl/ctrlProps/ctrlProp85.xml><?xml version="1.0" encoding="utf-8"?>
<formControlPr xmlns="http://schemas.microsoft.com/office/spreadsheetml/2009/9/main" objectType="CheckBox" fmlaLink="$AG$15" lockText="1" noThreeD="1"/>
</file>

<file path=xl/ctrlProps/ctrlProp86.xml><?xml version="1.0" encoding="utf-8"?>
<formControlPr xmlns="http://schemas.microsoft.com/office/spreadsheetml/2009/9/main" objectType="CheckBox" fmlaLink="$AG$16" lockText="1" noThreeD="1"/>
</file>

<file path=xl/ctrlProps/ctrlProp87.xml><?xml version="1.0" encoding="utf-8"?>
<formControlPr xmlns="http://schemas.microsoft.com/office/spreadsheetml/2009/9/main" objectType="CheckBox" fmlaLink="$AG$17" lockText="1" noThreeD="1"/>
</file>

<file path=xl/ctrlProps/ctrlProp88.xml><?xml version="1.0" encoding="utf-8"?>
<formControlPr xmlns="http://schemas.microsoft.com/office/spreadsheetml/2009/9/main" objectType="CheckBox" fmlaLink="$AG$18" lockText="1" noThreeD="1"/>
</file>

<file path=xl/ctrlProps/ctrlProp89.xml><?xml version="1.0" encoding="utf-8"?>
<formControlPr xmlns="http://schemas.microsoft.com/office/spreadsheetml/2009/9/main" objectType="CheckBox" fmlaLink="$AG$19"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AG$10" lockText="1" noThreeD="1"/>
</file>

<file path=xl/ctrlProps/ctrlProp91.xml><?xml version="1.0" encoding="utf-8"?>
<formControlPr xmlns="http://schemas.microsoft.com/office/spreadsheetml/2009/9/main" objectType="CheckBox" fmlaLink="$AG$11" lockText="1" noThreeD="1"/>
</file>

<file path=xl/ctrlProps/ctrlProp92.xml><?xml version="1.0" encoding="utf-8"?>
<formControlPr xmlns="http://schemas.microsoft.com/office/spreadsheetml/2009/9/main" objectType="CheckBox" fmlaLink="$AG$14" lockText="1" noThreeD="1"/>
</file>

<file path=xl/ctrlProps/ctrlProp93.xml><?xml version="1.0" encoding="utf-8"?>
<formControlPr xmlns="http://schemas.microsoft.com/office/spreadsheetml/2009/9/main" objectType="CheckBox" fmlaLink="$AG$12" lockText="1" noThreeD="1"/>
</file>

<file path=xl/ctrlProps/ctrlProp94.xml><?xml version="1.0" encoding="utf-8"?>
<formControlPr xmlns="http://schemas.microsoft.com/office/spreadsheetml/2009/9/main" objectType="CheckBox" fmlaLink="$AG$13" lockText="1" noThreeD="1"/>
</file>

<file path=xl/ctrlProps/ctrlProp95.xml><?xml version="1.0" encoding="utf-8"?>
<formControlPr xmlns="http://schemas.microsoft.com/office/spreadsheetml/2009/9/main" objectType="CheckBox" fmlaLink="$AG$8" lockText="1" noThreeD="1"/>
</file>

<file path=xl/ctrlProps/ctrlProp96.xml><?xml version="1.0" encoding="utf-8"?>
<formControlPr xmlns="http://schemas.microsoft.com/office/spreadsheetml/2009/9/main" objectType="CheckBox" fmlaLink="$AG$9" lockText="1" noThreeD="1"/>
</file>

<file path=xl/ctrlProps/ctrlProp97.xml><?xml version="1.0" encoding="utf-8"?>
<formControlPr xmlns="http://schemas.microsoft.com/office/spreadsheetml/2009/9/main" objectType="CheckBox" fmlaLink="$AG$15" lockText="1" noThreeD="1"/>
</file>

<file path=xl/ctrlProps/ctrlProp98.xml><?xml version="1.0" encoding="utf-8"?>
<formControlPr xmlns="http://schemas.microsoft.com/office/spreadsheetml/2009/9/main" objectType="CheckBox" fmlaLink="$AG$16" lockText="1" noThreeD="1"/>
</file>

<file path=xl/ctrlProps/ctrlProp99.xml><?xml version="1.0" encoding="utf-8"?>
<formControlPr xmlns="http://schemas.microsoft.com/office/spreadsheetml/2009/9/main" objectType="CheckBox" fmlaLink="$AG$17"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19</xdr:row>
          <xdr:rowOff>104775</xdr:rowOff>
        </xdr:from>
        <xdr:to>
          <xdr:col>25</xdr:col>
          <xdr:colOff>257175</xdr:colOff>
          <xdr:row>19</xdr:row>
          <xdr:rowOff>314325</xdr:rowOff>
        </xdr:to>
        <xdr:sp macro="" textlink="">
          <xdr:nvSpPr>
            <xdr:cNvPr id="132097" name="Option Button 1" hidden="1">
              <a:extLst>
                <a:ext uri="{63B3BB69-23CF-44E3-9099-C40C66FF867C}">
                  <a14:compatExt spid="_x0000_s132097"/>
                </a:ext>
                <a:ext uri="{FF2B5EF4-FFF2-40B4-BE49-F238E27FC236}">
                  <a16:creationId xmlns:a16="http://schemas.microsoft.com/office/drawing/2014/main" id="{00000000-0008-0000-00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15</xdr:row>
          <xdr:rowOff>104775</xdr:rowOff>
        </xdr:from>
        <xdr:to>
          <xdr:col>25</xdr:col>
          <xdr:colOff>257175</xdr:colOff>
          <xdr:row>15</xdr:row>
          <xdr:rowOff>314325</xdr:rowOff>
        </xdr:to>
        <xdr:sp macro="" textlink="">
          <xdr:nvSpPr>
            <xdr:cNvPr id="132098" name="Option Button 2" hidden="1">
              <a:extLst>
                <a:ext uri="{63B3BB69-23CF-44E3-9099-C40C66FF867C}">
                  <a14:compatExt spid="_x0000_s132098"/>
                </a:ext>
                <a:ext uri="{FF2B5EF4-FFF2-40B4-BE49-F238E27FC236}">
                  <a16:creationId xmlns:a16="http://schemas.microsoft.com/office/drawing/2014/main" id="{00000000-0008-0000-00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16</xdr:row>
          <xdr:rowOff>104775</xdr:rowOff>
        </xdr:from>
        <xdr:to>
          <xdr:col>25</xdr:col>
          <xdr:colOff>257175</xdr:colOff>
          <xdr:row>16</xdr:row>
          <xdr:rowOff>314325</xdr:rowOff>
        </xdr:to>
        <xdr:sp macro="" textlink="">
          <xdr:nvSpPr>
            <xdr:cNvPr id="132099" name="Option Button 3" hidden="1">
              <a:extLst>
                <a:ext uri="{63B3BB69-23CF-44E3-9099-C40C66FF867C}">
                  <a14:compatExt spid="_x0000_s132099"/>
                </a:ext>
                <a:ext uri="{FF2B5EF4-FFF2-40B4-BE49-F238E27FC236}">
                  <a16:creationId xmlns:a16="http://schemas.microsoft.com/office/drawing/2014/main" id="{00000000-0008-0000-00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104775</xdr:rowOff>
        </xdr:from>
        <xdr:to>
          <xdr:col>25</xdr:col>
          <xdr:colOff>257175</xdr:colOff>
          <xdr:row>17</xdr:row>
          <xdr:rowOff>314325</xdr:rowOff>
        </xdr:to>
        <xdr:sp macro="" textlink="">
          <xdr:nvSpPr>
            <xdr:cNvPr id="132100" name="Option Button 4" hidden="1">
              <a:extLst>
                <a:ext uri="{63B3BB69-23CF-44E3-9099-C40C66FF867C}">
                  <a14:compatExt spid="_x0000_s132100"/>
                </a:ext>
                <a:ext uri="{FF2B5EF4-FFF2-40B4-BE49-F238E27FC236}">
                  <a16:creationId xmlns:a16="http://schemas.microsoft.com/office/drawing/2014/main" id="{00000000-0008-0000-00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20</xdr:row>
          <xdr:rowOff>104775</xdr:rowOff>
        </xdr:from>
        <xdr:to>
          <xdr:col>25</xdr:col>
          <xdr:colOff>257175</xdr:colOff>
          <xdr:row>20</xdr:row>
          <xdr:rowOff>314325</xdr:rowOff>
        </xdr:to>
        <xdr:sp macro="" textlink="">
          <xdr:nvSpPr>
            <xdr:cNvPr id="132102" name="Option Button 1" hidden="1">
              <a:extLst>
                <a:ext uri="{63B3BB69-23CF-44E3-9099-C40C66FF867C}">
                  <a14:compatExt spid="_x0000_s132102"/>
                </a:ext>
                <a:ext uri="{FF2B5EF4-FFF2-40B4-BE49-F238E27FC236}">
                  <a16:creationId xmlns:a16="http://schemas.microsoft.com/office/drawing/2014/main" id="{00000000-0008-0000-00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104775</xdr:rowOff>
        </xdr:from>
        <xdr:to>
          <xdr:col>25</xdr:col>
          <xdr:colOff>257175</xdr:colOff>
          <xdr:row>18</xdr:row>
          <xdr:rowOff>314325</xdr:rowOff>
        </xdr:to>
        <xdr:sp macro="" textlink="">
          <xdr:nvSpPr>
            <xdr:cNvPr id="132103" name="Option Button 1" hidden="1">
              <a:extLst>
                <a:ext uri="{63B3BB69-23CF-44E3-9099-C40C66FF867C}">
                  <a14:compatExt spid="_x0000_s132103"/>
                </a:ext>
                <a:ext uri="{FF2B5EF4-FFF2-40B4-BE49-F238E27FC236}">
                  <a16:creationId xmlns:a16="http://schemas.microsoft.com/office/drawing/2014/main" id="{00000000-0008-0000-00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0</xdr:colOff>
      <xdr:row>1</xdr:row>
      <xdr:rowOff>0</xdr:rowOff>
    </xdr:from>
    <xdr:to>
      <xdr:col>69</xdr:col>
      <xdr:colOff>98878</xdr:colOff>
      <xdr:row>17</xdr:row>
      <xdr:rowOff>275772</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218714" y="54429"/>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xdr:from>
      <xdr:col>53</xdr:col>
      <xdr:colOff>205014</xdr:colOff>
      <xdr:row>18</xdr:row>
      <xdr:rowOff>236018</xdr:rowOff>
    </xdr:from>
    <xdr:to>
      <xdr:col>59</xdr:col>
      <xdr:colOff>77107</xdr:colOff>
      <xdr:row>19</xdr:row>
      <xdr:rowOff>123533</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0800000">
          <a:off x="10873014" y="6699411"/>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43</xdr:col>
          <xdr:colOff>295275</xdr:colOff>
          <xdr:row>20</xdr:row>
          <xdr:rowOff>0</xdr:rowOff>
        </xdr:from>
        <xdr:to>
          <xdr:col>69</xdr:col>
          <xdr:colOff>133350</xdr:colOff>
          <xdr:row>24</xdr:row>
          <xdr:rowOff>9525</xdr:rowOff>
        </xdr:to>
        <xdr:sp macro="" textlink="">
          <xdr:nvSpPr>
            <xdr:cNvPr id="132104" name="Group Box 8" hidden="1">
              <a:extLst>
                <a:ext uri="{63B3BB69-23CF-44E3-9099-C40C66FF867C}">
                  <a14:compatExt spid="_x0000_s132104"/>
                </a:ext>
                <a:ext uri="{FF2B5EF4-FFF2-40B4-BE49-F238E27FC236}">
                  <a16:creationId xmlns:a16="http://schemas.microsoft.com/office/drawing/2014/main" id="{00000000-0008-0000-0000-000008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44</xdr:col>
      <xdr:colOff>93435</xdr:colOff>
      <xdr:row>20</xdr:row>
      <xdr:rowOff>48556</xdr:rowOff>
    </xdr:from>
    <xdr:to>
      <xdr:col>69</xdr:col>
      <xdr:colOff>90714</xdr:colOff>
      <xdr:row>22</xdr:row>
      <xdr:rowOff>176731</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312149" y="7273949"/>
          <a:ext cx="6800851"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xdr:from>
      <xdr:col>47</xdr:col>
      <xdr:colOff>98879</xdr:colOff>
      <xdr:row>22</xdr:row>
      <xdr:rowOff>90126</xdr:rowOff>
    </xdr:from>
    <xdr:to>
      <xdr:col>55</xdr:col>
      <xdr:colOff>252186</xdr:colOff>
      <xdr:row>23</xdr:row>
      <xdr:rowOff>131855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9134022" y="8077519"/>
          <a:ext cx="233045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57</xdr:col>
      <xdr:colOff>222251</xdr:colOff>
      <xdr:row>22</xdr:row>
      <xdr:rowOff>90126</xdr:rowOff>
    </xdr:from>
    <xdr:to>
      <xdr:col>67</xdr:col>
      <xdr:colOff>244022</xdr:colOff>
      <xdr:row>23</xdr:row>
      <xdr:rowOff>131855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978822" y="8077519"/>
          <a:ext cx="274320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44</xdr:col>
      <xdr:colOff>234042</xdr:colOff>
      <xdr:row>24</xdr:row>
      <xdr:rowOff>86728</xdr:rowOff>
    </xdr:from>
    <xdr:to>
      <xdr:col>67</xdr:col>
      <xdr:colOff>258535</xdr:colOff>
      <xdr:row>26</xdr:row>
      <xdr:rowOff>40821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534399" y="8836121"/>
          <a:ext cx="6324600"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46</xdr:col>
          <xdr:colOff>238125</xdr:colOff>
          <xdr:row>21</xdr:row>
          <xdr:rowOff>352425</xdr:rowOff>
        </xdr:from>
        <xdr:to>
          <xdr:col>47</xdr:col>
          <xdr:colOff>247650</xdr:colOff>
          <xdr:row>23</xdr:row>
          <xdr:rowOff>180975</xdr:rowOff>
        </xdr:to>
        <xdr:sp macro="" textlink="">
          <xdr:nvSpPr>
            <xdr:cNvPr id="132105" name="Option Button 9" hidden="1">
              <a:extLst>
                <a:ext uri="{63B3BB69-23CF-44E3-9099-C40C66FF867C}">
                  <a14:compatExt spid="_x0000_s132105"/>
                </a:ext>
                <a:ext uri="{FF2B5EF4-FFF2-40B4-BE49-F238E27FC236}">
                  <a16:creationId xmlns:a16="http://schemas.microsoft.com/office/drawing/2014/main" id="{00000000-0008-0000-00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57150</xdr:colOff>
          <xdr:row>22</xdr:row>
          <xdr:rowOff>47625</xdr:rowOff>
        </xdr:from>
        <xdr:to>
          <xdr:col>58</xdr:col>
          <xdr:colOff>104775</xdr:colOff>
          <xdr:row>23</xdr:row>
          <xdr:rowOff>123825</xdr:rowOff>
        </xdr:to>
        <xdr:sp macro="" textlink="">
          <xdr:nvSpPr>
            <xdr:cNvPr id="132106" name="Option Button 10" hidden="1">
              <a:extLst>
                <a:ext uri="{63B3BB69-23CF-44E3-9099-C40C66FF867C}">
                  <a14:compatExt spid="_x0000_s132106"/>
                </a:ext>
                <a:ext uri="{FF2B5EF4-FFF2-40B4-BE49-F238E27FC236}">
                  <a16:creationId xmlns:a16="http://schemas.microsoft.com/office/drawing/2014/main" id="{00000000-0008-0000-00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228600</xdr:colOff>
          <xdr:row>21</xdr:row>
          <xdr:rowOff>247650</xdr:rowOff>
        </xdr:from>
        <xdr:to>
          <xdr:col>59</xdr:col>
          <xdr:colOff>133350</xdr:colOff>
          <xdr:row>24</xdr:row>
          <xdr:rowOff>333375</xdr:rowOff>
        </xdr:to>
        <xdr:sp macro="" textlink="">
          <xdr:nvSpPr>
            <xdr:cNvPr id="132107" name="Group Box 11" hidden="1">
              <a:extLst>
                <a:ext uri="{63B3BB69-23CF-44E3-9099-C40C66FF867C}">
                  <a14:compatExt spid="_x0000_s132107"/>
                </a:ext>
                <a:ext uri="{FF2B5EF4-FFF2-40B4-BE49-F238E27FC236}">
                  <a16:creationId xmlns:a16="http://schemas.microsoft.com/office/drawing/2014/main" id="{00000000-0008-0000-0000-00000B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13</xdr:col>
      <xdr:colOff>184150</xdr:colOff>
      <xdr:row>17</xdr:row>
      <xdr:rowOff>12700</xdr:rowOff>
    </xdr:from>
    <xdr:ext cx="360000" cy="228601"/>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505200" y="4248150"/>
          <a:ext cx="360000" cy="228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1">
          <a:noAutofit/>
        </a:bodyPr>
        <a:lstStyle/>
        <a:p>
          <a:r>
            <a:rPr kumimoji="1" lang="ja-JP" altLang="en-US" sz="900" b="1">
              <a:solidFill>
                <a:srgbClr val="13353D"/>
              </a:solidFill>
              <a:latin typeface="HGPｺﾞｼｯｸM" panose="020B0600000000000000" pitchFamily="50" charset="-128"/>
              <a:ea typeface="HGPｺﾞｼｯｸM" panose="020B0600000000000000" pitchFamily="50" charset="-128"/>
            </a:rPr>
            <a:t>＊</a:t>
          </a:r>
          <a:endParaRPr kumimoji="1" lang="en-US" altLang="ja-JP" sz="900" b="1">
            <a:solidFill>
              <a:srgbClr val="13353D"/>
            </a:solidFill>
            <a:latin typeface="HGPｺﾞｼｯｸM" panose="020B0600000000000000" pitchFamily="50" charset="-128"/>
            <a:ea typeface="HGPｺﾞｼｯｸM" panose="020B0600000000000000" pitchFamily="50"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42</xdr:col>
      <xdr:colOff>216514</xdr:colOff>
      <xdr:row>8</xdr:row>
      <xdr:rowOff>129138</xdr:rowOff>
    </xdr:from>
    <xdr:to>
      <xdr:col>54</xdr:col>
      <xdr:colOff>353786</xdr:colOff>
      <xdr:row>19</xdr:row>
      <xdr:rowOff>94579</xdr:rowOff>
    </xdr:to>
    <xdr:grpSp>
      <xdr:nvGrpSpPr>
        <xdr:cNvPr id="2" name="グループ化 32">
          <a:extLst>
            <a:ext uri="{FF2B5EF4-FFF2-40B4-BE49-F238E27FC236}">
              <a16:creationId xmlns:a16="http://schemas.microsoft.com/office/drawing/2014/main" id="{00000000-0008-0000-0A00-000002000000}"/>
            </a:ext>
          </a:extLst>
        </xdr:cNvPr>
        <xdr:cNvGrpSpPr>
          <a:grpSpLocks/>
        </xdr:cNvGrpSpPr>
      </xdr:nvGrpSpPr>
      <xdr:grpSpPr bwMode="auto">
        <a:xfrm>
          <a:off x="8285550" y="2129388"/>
          <a:ext cx="3525450" cy="2659655"/>
          <a:chOff x="159196" y="7833807"/>
          <a:chExt cx="3651576" cy="2925781"/>
        </a:xfrm>
      </xdr:grpSpPr>
      <xdr:sp macro="" textlink="">
        <xdr:nvSpPr>
          <xdr:cNvPr id="3" name="正方形/長方形 2">
            <a:extLst>
              <a:ext uri="{FF2B5EF4-FFF2-40B4-BE49-F238E27FC236}">
                <a16:creationId xmlns:a16="http://schemas.microsoft.com/office/drawing/2014/main" id="{00000000-0008-0000-0A00-000003000000}"/>
              </a:ext>
            </a:extLst>
          </xdr:cNvPr>
          <xdr:cNvSpPr/>
        </xdr:nvSpPr>
        <xdr:spPr bwMode="auto">
          <a:xfrm>
            <a:off x="674008" y="8276362"/>
            <a:ext cx="3017040" cy="204067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nvGrpSpPr>
          <xdr:cNvPr id="4" name="グループ化 31">
            <a:extLst>
              <a:ext uri="{FF2B5EF4-FFF2-40B4-BE49-F238E27FC236}">
                <a16:creationId xmlns:a16="http://schemas.microsoft.com/office/drawing/2014/main" id="{00000000-0008-0000-0A00-000004000000}"/>
              </a:ext>
            </a:extLst>
          </xdr:cNvPr>
          <xdr:cNvGrpSpPr>
            <a:grpSpLocks/>
          </xdr:cNvGrpSpPr>
        </xdr:nvGrpSpPr>
        <xdr:grpSpPr bwMode="auto">
          <a:xfrm>
            <a:off x="159196" y="7833807"/>
            <a:ext cx="3651576" cy="2925781"/>
            <a:chOff x="158330" y="7875352"/>
            <a:chExt cx="3704371" cy="2942000"/>
          </a:xfrm>
        </xdr:grpSpPr>
        <xdr:sp macro="" textlink="">
          <xdr:nvSpPr>
            <xdr:cNvPr id="5" name="正方形/長方形 4">
              <a:extLst>
                <a:ext uri="{FF2B5EF4-FFF2-40B4-BE49-F238E27FC236}">
                  <a16:creationId xmlns:a16="http://schemas.microsoft.com/office/drawing/2014/main" id="{00000000-0008-0000-0A00-000005000000}"/>
                </a:ext>
              </a:extLst>
            </xdr:cNvPr>
            <xdr:cNvSpPr/>
          </xdr:nvSpPr>
          <xdr:spPr bwMode="auto">
            <a:xfrm>
              <a:off x="802040" y="8443974"/>
              <a:ext cx="935202" cy="70459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bwMode="auto">
            <a:xfrm>
              <a:off x="802040" y="9247461"/>
              <a:ext cx="935202" cy="102599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bwMode="auto">
            <a:xfrm>
              <a:off x="1846552" y="8443974"/>
              <a:ext cx="898765" cy="143391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bwMode="auto">
            <a:xfrm>
              <a:off x="1846552" y="9976781"/>
              <a:ext cx="898765" cy="29667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2866772" y="8443974"/>
              <a:ext cx="753020" cy="75404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0" name="正方形/長方形 9">
              <a:extLst>
                <a:ext uri="{FF2B5EF4-FFF2-40B4-BE49-F238E27FC236}">
                  <a16:creationId xmlns:a16="http://schemas.microsoft.com/office/drawing/2014/main" id="{00000000-0008-0000-0A00-00000A000000}"/>
                </a:ext>
              </a:extLst>
            </xdr:cNvPr>
            <xdr:cNvSpPr/>
          </xdr:nvSpPr>
          <xdr:spPr bwMode="auto">
            <a:xfrm>
              <a:off x="2866772" y="9309268"/>
              <a:ext cx="753020" cy="96418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11" name="直線コネクタ 10">
              <a:extLst>
                <a:ext uri="{FF2B5EF4-FFF2-40B4-BE49-F238E27FC236}">
                  <a16:creationId xmlns:a16="http://schemas.microsoft.com/office/drawing/2014/main" id="{00000000-0008-0000-0A00-00000B000000}"/>
                </a:ext>
              </a:extLst>
            </xdr:cNvPr>
            <xdr:cNvCxnSpPr/>
          </xdr:nvCxnSpPr>
          <xdr:spPr bwMode="auto">
            <a:xfrm>
              <a:off x="741313"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A00-00000C000000}"/>
                </a:ext>
              </a:extLst>
            </xdr:cNvPr>
            <xdr:cNvCxnSpPr/>
          </xdr:nvCxnSpPr>
          <xdr:spPr bwMode="auto">
            <a:xfrm>
              <a:off x="3680519"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A00-00000D000000}"/>
                </a:ext>
              </a:extLst>
            </xdr:cNvPr>
            <xdr:cNvCxnSpPr/>
          </xdr:nvCxnSpPr>
          <xdr:spPr bwMode="auto">
            <a:xfrm>
              <a:off x="178582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A00-00000E000000}"/>
                </a:ext>
              </a:extLst>
            </xdr:cNvPr>
            <xdr:cNvCxnSpPr/>
          </xdr:nvCxnSpPr>
          <xdr:spPr bwMode="auto">
            <a:xfrm>
              <a:off x="280604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A00-00000F000000}"/>
                </a:ext>
              </a:extLst>
            </xdr:cNvPr>
            <xdr:cNvCxnSpPr/>
          </xdr:nvCxnSpPr>
          <xdr:spPr bwMode="auto">
            <a:xfrm>
              <a:off x="437676" y="8382167"/>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A00-000010000000}"/>
                </a:ext>
              </a:extLst>
            </xdr:cNvPr>
            <xdr:cNvCxnSpPr/>
          </xdr:nvCxnSpPr>
          <xdr:spPr bwMode="auto">
            <a:xfrm>
              <a:off x="1397169" y="9927335"/>
              <a:ext cx="1712512"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A00-000011000000}"/>
                </a:ext>
              </a:extLst>
            </xdr:cNvPr>
            <xdr:cNvCxnSpPr/>
          </xdr:nvCxnSpPr>
          <xdr:spPr bwMode="auto">
            <a:xfrm flipH="1">
              <a:off x="2186625"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A00-000012000000}"/>
                </a:ext>
              </a:extLst>
            </xdr:cNvPr>
            <xdr:cNvCxnSpPr/>
          </xdr:nvCxnSpPr>
          <xdr:spPr bwMode="auto">
            <a:xfrm flipH="1">
              <a:off x="2247352"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矢印コネクタ 18">
              <a:extLst>
                <a:ext uri="{FF2B5EF4-FFF2-40B4-BE49-F238E27FC236}">
                  <a16:creationId xmlns:a16="http://schemas.microsoft.com/office/drawing/2014/main" id="{00000000-0008-0000-0A00-000013000000}"/>
                </a:ext>
              </a:extLst>
            </xdr:cNvPr>
            <xdr:cNvCxnSpPr/>
          </xdr:nvCxnSpPr>
          <xdr:spPr bwMode="auto">
            <a:xfrm>
              <a:off x="1494333" y="9927335"/>
              <a:ext cx="0" cy="395563"/>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0A00-000014000000}"/>
                </a:ext>
              </a:extLst>
            </xdr:cNvPr>
            <xdr:cNvCxnSpPr/>
          </xdr:nvCxnSpPr>
          <xdr:spPr bwMode="auto">
            <a:xfrm>
              <a:off x="474112" y="8382167"/>
              <a:ext cx="0" cy="194073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0A00-000015000000}"/>
                </a:ext>
              </a:extLst>
            </xdr:cNvPr>
            <xdr:cNvCxnSpPr/>
          </xdr:nvCxnSpPr>
          <xdr:spPr bwMode="auto">
            <a:xfrm flipH="1">
              <a:off x="741313" y="8172024"/>
              <a:ext cx="2951351"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2" name="テキスト ボックス 47">
              <a:extLst>
                <a:ext uri="{FF2B5EF4-FFF2-40B4-BE49-F238E27FC236}">
                  <a16:creationId xmlns:a16="http://schemas.microsoft.com/office/drawing/2014/main" id="{00000000-0008-0000-0A00-000016000000}"/>
                </a:ext>
              </a:extLst>
            </xdr:cNvPr>
            <xdr:cNvSpPr txBox="1"/>
          </xdr:nvSpPr>
          <xdr:spPr bwMode="auto">
            <a:xfrm>
              <a:off x="2125898" y="10495957"/>
              <a:ext cx="619419"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Ｌ３</a:t>
              </a:r>
            </a:p>
          </xdr:txBody>
        </xdr:sp>
        <xdr:sp macro="" textlink="">
          <xdr:nvSpPr>
            <xdr:cNvPr id="23" name="テキスト ボックス 48">
              <a:extLst>
                <a:ext uri="{FF2B5EF4-FFF2-40B4-BE49-F238E27FC236}">
                  <a16:creationId xmlns:a16="http://schemas.microsoft.com/office/drawing/2014/main" id="{00000000-0008-0000-0A00-000017000000}"/>
                </a:ext>
              </a:extLst>
            </xdr:cNvPr>
            <xdr:cNvSpPr txBox="1"/>
          </xdr:nvSpPr>
          <xdr:spPr bwMode="auto">
            <a:xfrm>
              <a:off x="2101607" y="7875352"/>
              <a:ext cx="582983"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Ｌ１</a:t>
              </a:r>
            </a:p>
          </xdr:txBody>
        </xdr:sp>
        <xdr:sp macro="" textlink="">
          <xdr:nvSpPr>
            <xdr:cNvPr id="24" name="テキスト ボックス 49">
              <a:extLst>
                <a:ext uri="{FF2B5EF4-FFF2-40B4-BE49-F238E27FC236}">
                  <a16:creationId xmlns:a16="http://schemas.microsoft.com/office/drawing/2014/main" id="{00000000-0008-0000-0A00-000018000000}"/>
                </a:ext>
              </a:extLst>
            </xdr:cNvPr>
            <xdr:cNvSpPr txBox="1"/>
          </xdr:nvSpPr>
          <xdr:spPr bwMode="auto">
            <a:xfrm rot="16200000">
              <a:off x="966357" y="9795138"/>
              <a:ext cx="655151" cy="425092"/>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Ｌ４</a:t>
              </a:r>
            </a:p>
          </xdr:txBody>
        </xdr:sp>
        <xdr:sp macro="" textlink="">
          <xdr:nvSpPr>
            <xdr:cNvPr id="25" name="テキスト ボックス 50">
              <a:extLst>
                <a:ext uri="{FF2B5EF4-FFF2-40B4-BE49-F238E27FC236}">
                  <a16:creationId xmlns:a16="http://schemas.microsoft.com/office/drawing/2014/main" id="{00000000-0008-0000-0A00-000019000000}"/>
                </a:ext>
              </a:extLst>
            </xdr:cNvPr>
            <xdr:cNvSpPr txBox="1"/>
          </xdr:nvSpPr>
          <xdr:spPr bwMode="auto">
            <a:xfrm rot="16200000">
              <a:off x="-5713" y="8991219"/>
              <a:ext cx="704597" cy="37651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Ｌ２</a:t>
              </a:r>
            </a:p>
          </xdr:txBody>
        </xdr:sp>
        <xdr:cxnSp macro="">
          <xdr:nvCxnSpPr>
            <xdr:cNvPr id="26" name="直線矢印コネクタ 25">
              <a:extLst>
                <a:ext uri="{FF2B5EF4-FFF2-40B4-BE49-F238E27FC236}">
                  <a16:creationId xmlns:a16="http://schemas.microsoft.com/office/drawing/2014/main" id="{00000000-0008-0000-0A00-00001A000000}"/>
                </a:ext>
              </a:extLst>
            </xdr:cNvPr>
            <xdr:cNvCxnSpPr/>
          </xdr:nvCxnSpPr>
          <xdr:spPr bwMode="auto">
            <a:xfrm flipH="1">
              <a:off x="1785824" y="10495957"/>
              <a:ext cx="1020220"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A00-00001B000000}"/>
                </a:ext>
              </a:extLst>
            </xdr:cNvPr>
            <xdr:cNvCxnSpPr/>
          </xdr:nvCxnSpPr>
          <xdr:spPr bwMode="auto">
            <a:xfrm>
              <a:off x="437676" y="10322898"/>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15</xdr:col>
          <xdr:colOff>57150</xdr:colOff>
          <xdr:row>34</xdr:row>
          <xdr:rowOff>228600</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0A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35</xdr:row>
          <xdr:rowOff>19050</xdr:rowOff>
        </xdr:from>
        <xdr:to>
          <xdr:col>15</xdr:col>
          <xdr:colOff>57150</xdr:colOff>
          <xdr:row>35</xdr:row>
          <xdr:rowOff>228600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0A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36</xdr:row>
          <xdr:rowOff>19050</xdr:rowOff>
        </xdr:from>
        <xdr:to>
          <xdr:col>15</xdr:col>
          <xdr:colOff>57150</xdr:colOff>
          <xdr:row>36</xdr:row>
          <xdr:rowOff>228600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0A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15</xdr:col>
          <xdr:colOff>57150</xdr:colOff>
          <xdr:row>37</xdr:row>
          <xdr:rowOff>228600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A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A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15</xdr:col>
          <xdr:colOff>38100</xdr:colOff>
          <xdr:row>21</xdr:row>
          <xdr:rowOff>219075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A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xdr:row>
          <xdr:rowOff>9525</xdr:rowOff>
        </xdr:from>
        <xdr:to>
          <xdr:col>15</xdr:col>
          <xdr:colOff>38100</xdr:colOff>
          <xdr:row>22</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A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xdr:row>
          <xdr:rowOff>9525</xdr:rowOff>
        </xdr:from>
        <xdr:to>
          <xdr:col>15</xdr:col>
          <xdr:colOff>38100</xdr:colOff>
          <xdr:row>23</xdr:row>
          <xdr:rowOff>219075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0A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9525</xdr:rowOff>
        </xdr:from>
        <xdr:to>
          <xdr:col>15</xdr:col>
          <xdr:colOff>38100</xdr:colOff>
          <xdr:row>24</xdr:row>
          <xdr:rowOff>219075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A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9525</xdr:rowOff>
        </xdr:from>
        <xdr:to>
          <xdr:col>15</xdr:col>
          <xdr:colOff>38100</xdr:colOff>
          <xdr:row>25</xdr:row>
          <xdr:rowOff>219075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A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182531</xdr:colOff>
      <xdr:row>34</xdr:row>
      <xdr:rowOff>146135</xdr:rowOff>
    </xdr:from>
    <xdr:to>
      <xdr:col>57</xdr:col>
      <xdr:colOff>306160</xdr:colOff>
      <xdr:row>44</xdr:row>
      <xdr:rowOff>24071</xdr:rowOff>
    </xdr:to>
    <xdr:pic>
      <xdr:nvPicPr>
        <xdr:cNvPr id="38" name="図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
        <a:stretch>
          <a:fillRect/>
        </a:stretch>
      </xdr:blipFill>
      <xdr:spPr>
        <a:xfrm>
          <a:off x="8326407" y="8718635"/>
          <a:ext cx="4688825" cy="23952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26</xdr:row>
          <xdr:rowOff>9525</xdr:rowOff>
        </xdr:from>
        <xdr:to>
          <xdr:col>15</xdr:col>
          <xdr:colOff>38100</xdr:colOff>
          <xdr:row>26</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A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9525</xdr:rowOff>
        </xdr:from>
        <xdr:to>
          <xdr:col>15</xdr:col>
          <xdr:colOff>38100</xdr:colOff>
          <xdr:row>27</xdr:row>
          <xdr:rowOff>219075</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0A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xdr:row>
          <xdr:rowOff>9525</xdr:rowOff>
        </xdr:from>
        <xdr:to>
          <xdr:col>15</xdr:col>
          <xdr:colOff>38100</xdr:colOff>
          <xdr:row>28</xdr:row>
          <xdr:rowOff>219075</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0A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127908</xdr:colOff>
      <xdr:row>19</xdr:row>
      <xdr:rowOff>148318</xdr:rowOff>
    </xdr:from>
    <xdr:to>
      <xdr:col>54</xdr:col>
      <xdr:colOff>136073</xdr:colOff>
      <xdr:row>27</xdr:row>
      <xdr:rowOff>13408</xdr:rowOff>
    </xdr:to>
    <xdr:pic>
      <xdr:nvPicPr>
        <xdr:cNvPr id="42" name="図 41">
          <a:extLst>
            <a:ext uri="{FF2B5EF4-FFF2-40B4-BE49-F238E27FC236}">
              <a16:creationId xmlns:a16="http://schemas.microsoft.com/office/drawing/2014/main" id="{00000000-0008-0000-0A00-00002A000000}"/>
            </a:ext>
          </a:extLst>
        </xdr:cNvPr>
        <xdr:cNvPicPr>
          <a:picLocks noChangeAspect="1"/>
        </xdr:cNvPicPr>
      </xdr:nvPicPr>
      <xdr:blipFill rotWithShape="1">
        <a:blip xmlns:r="http://schemas.openxmlformats.org/officeDocument/2006/relationships" r:embed="rId2"/>
        <a:srcRect t="48000"/>
        <a:stretch/>
      </xdr:blipFill>
      <xdr:spPr>
        <a:xfrm>
          <a:off x="8833758" y="4882243"/>
          <a:ext cx="2811236" cy="18462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0A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0A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0A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0A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19050</xdr:rowOff>
        </xdr:from>
        <xdr:to>
          <xdr:col>15</xdr:col>
          <xdr:colOff>57150</xdr:colOff>
          <xdr:row>43</xdr:row>
          <xdr:rowOff>228600</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0A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0A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0A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0A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0A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0A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28024" name="Option Button 24" hidden="1">
              <a:extLst>
                <a:ext uri="{63B3BB69-23CF-44E3-9099-C40C66FF867C}">
                  <a14:compatExt spid="_x0000_s128024"/>
                </a:ext>
                <a:ext uri="{FF2B5EF4-FFF2-40B4-BE49-F238E27FC236}">
                  <a16:creationId xmlns:a16="http://schemas.microsoft.com/office/drawing/2014/main" id="{00000000-0008-0000-0A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28025" name="Option Button 25" hidden="1">
              <a:extLst>
                <a:ext uri="{63B3BB69-23CF-44E3-9099-C40C66FF867C}">
                  <a14:compatExt spid="_x0000_s128025"/>
                </a:ext>
                <a:ext uri="{FF2B5EF4-FFF2-40B4-BE49-F238E27FC236}">
                  <a16:creationId xmlns:a16="http://schemas.microsoft.com/office/drawing/2014/main" id="{00000000-0008-0000-0A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A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twoCellAnchor>
    <xdr:from>
      <xdr:col>55</xdr:col>
      <xdr:colOff>89738</xdr:colOff>
      <xdr:row>10</xdr:row>
      <xdr:rowOff>136073</xdr:rowOff>
    </xdr:from>
    <xdr:to>
      <xdr:col>62</xdr:col>
      <xdr:colOff>227919</xdr:colOff>
      <xdr:row>28</xdr:row>
      <xdr:rowOff>85047</xdr:rowOff>
    </xdr:to>
    <xdr:sp macro="" textlink="">
      <xdr:nvSpPr>
        <xdr:cNvPr id="56" name="テキスト ボックス 55">
          <a:extLst>
            <a:ext uri="{FF2B5EF4-FFF2-40B4-BE49-F238E27FC236}">
              <a16:creationId xmlns:a16="http://schemas.microsoft.com/office/drawing/2014/main" id="{00000000-0008-0000-0A00-000038000000}"/>
            </a:ext>
          </a:extLst>
        </xdr:cNvPr>
        <xdr:cNvSpPr txBox="1"/>
      </xdr:nvSpPr>
      <xdr:spPr bwMode="auto">
        <a:xfrm>
          <a:off x="12243638" y="2641148"/>
          <a:ext cx="4938781" cy="440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諸数値の算出について</a:t>
          </a:r>
          <a:r>
            <a:rPr kumimoji="1" lang="en-US" altLang="ja-JP" sz="1200" b="1">
              <a:solidFill>
                <a:sysClr val="windowText" lastClr="000000"/>
              </a:solidFill>
            </a:rPr>
            <a:t>】</a:t>
          </a:r>
        </a:p>
        <a:p>
          <a:r>
            <a:rPr kumimoji="1" lang="ja-JP" altLang="en-US" sz="1100">
              <a:solidFill>
                <a:sysClr val="windowText" lastClr="000000"/>
              </a:solidFill>
            </a:rPr>
            <a:t>①土間床等面積の算出</a:t>
          </a:r>
          <a:endParaRPr kumimoji="1" lang="en-US" altLang="ja-JP" sz="1100">
            <a:solidFill>
              <a:sysClr val="windowText" lastClr="000000"/>
            </a:solidFill>
          </a:endParaRPr>
        </a:p>
        <a:p>
          <a:pPr>
            <a:lnSpc>
              <a:spcPts val="500"/>
            </a:lnSpc>
          </a:pP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全面基礎断熱の場合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Ｌ１</a:t>
          </a:r>
          <a:r>
            <a:rPr kumimoji="1" lang="en-US" altLang="ja-JP" sz="1100">
              <a:solidFill>
                <a:sysClr val="windowText" lastClr="000000"/>
              </a:solidFill>
            </a:rPr>
            <a:t>×</a:t>
          </a:r>
          <a:r>
            <a:rPr kumimoji="1" lang="ja-JP" altLang="en-US" sz="1100">
              <a:solidFill>
                <a:sysClr val="windowText" lastClr="000000"/>
              </a:solidFill>
            </a:rPr>
            <a:t>Ｌ２</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玄関土間等、床の一部が基礎断熱の場合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Ｌ３</a:t>
          </a:r>
          <a:r>
            <a:rPr kumimoji="1" lang="en-US" altLang="ja-JP" sz="1100">
              <a:solidFill>
                <a:sysClr val="windowText" lastClr="000000"/>
              </a:solidFill>
            </a:rPr>
            <a:t>×</a:t>
          </a:r>
          <a:r>
            <a:rPr kumimoji="1" lang="ja-JP" altLang="en-US" sz="1100">
              <a:solidFill>
                <a:sysClr val="windowText" lastClr="000000"/>
              </a:solidFill>
            </a:rPr>
            <a:t>Ｌ４</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を求め入力する。</a:t>
          </a:r>
          <a:endParaRPr kumimoji="1" lang="en-US" altLang="ja-JP" sz="1100">
            <a:solidFill>
              <a:sysClr val="windowText" lastClr="000000"/>
            </a:solidFill>
          </a:endParaRPr>
        </a:p>
        <a:p>
          <a:pPr>
            <a:lnSpc>
              <a:spcPts val="1100"/>
            </a:lnSpc>
          </a:pPr>
          <a:endParaRPr kumimoji="1" lang="en-US" altLang="ja-JP" sz="1100">
            <a:solidFill>
              <a:sysClr val="windowText" lastClr="000000"/>
            </a:solidFill>
          </a:endParaRPr>
        </a:p>
        <a:p>
          <a:r>
            <a:rPr kumimoji="1" lang="ja-JP" altLang="ja-JP" sz="1100">
              <a:solidFill>
                <a:schemeClr val="dk1"/>
              </a:solidFill>
              <a:effectLst/>
              <a:latin typeface="+mn-lt"/>
              <a:ea typeface="+mn-ea"/>
              <a:cs typeface="+mn-cs"/>
            </a:rPr>
            <a:t>②土間床等の外周長さＬの算出</a:t>
          </a:r>
          <a:endParaRPr lang="ja-JP" altLang="ja-JP" sz="1100">
            <a:effectLst/>
          </a:endParaRPr>
        </a:p>
        <a:p>
          <a:r>
            <a:rPr kumimoji="1" lang="ja-JP" altLang="ja-JP" sz="1100">
              <a:solidFill>
                <a:schemeClr val="dk1"/>
              </a:solidFill>
              <a:effectLst/>
              <a:latin typeface="+mn-lt"/>
              <a:ea typeface="+mn-ea"/>
              <a:cs typeface="+mn-cs"/>
            </a:rPr>
            <a:t>　全面基礎断熱の場合</a:t>
          </a:r>
          <a:endParaRPr lang="ja-JP" altLang="ja-JP" sz="1100">
            <a:effectLst/>
          </a:endParaRPr>
        </a:p>
        <a:p>
          <a:r>
            <a:rPr kumimoji="1" lang="ja-JP" altLang="ja-JP" sz="1100">
              <a:solidFill>
                <a:schemeClr val="dk1"/>
              </a:solidFill>
              <a:effectLst/>
              <a:latin typeface="+mn-lt"/>
              <a:ea typeface="+mn-ea"/>
              <a:cs typeface="+mn-cs"/>
            </a:rPr>
            <a:t>　　（Ｌ１＋Ｌ２）</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玄関土間等、床の一部が基礎断熱の場合</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Ｌ３＋Ｌ４</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a:t>
          </a:r>
          <a:endParaRPr lang="ja-JP" altLang="ja-JP" sz="1100">
            <a:effectLst/>
          </a:endParaRPr>
        </a:p>
        <a:p>
          <a:r>
            <a:rPr kumimoji="1" lang="ja-JP" altLang="ja-JP" sz="1100">
              <a:solidFill>
                <a:schemeClr val="dk1"/>
              </a:solidFill>
              <a:effectLst/>
              <a:latin typeface="+mn-lt"/>
              <a:ea typeface="+mn-ea"/>
              <a:cs typeface="+mn-cs"/>
            </a:rPr>
            <a:t>　として入力する。</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③</a:t>
          </a:r>
          <a:r>
            <a:rPr lang="ja-JP" altLang="ja-JP" sz="1100">
              <a:solidFill>
                <a:schemeClr val="dk1"/>
              </a:solidFill>
              <a:effectLst/>
              <a:latin typeface="+mn-lt"/>
              <a:ea typeface="+mn-ea"/>
              <a:cs typeface="+mn-cs"/>
            </a:rPr>
            <a:t>日射の当たらない基礎等とは、床下空間等の日射の当たらない基礎です。</a:t>
          </a:r>
          <a:endParaRPr lang="ja-JP" altLang="ja-JP" sz="1100">
            <a:effectLst/>
          </a:endParaRPr>
        </a:p>
        <a:p>
          <a:r>
            <a:rPr kumimoji="1" lang="ja-JP" altLang="ja-JP" sz="1100">
              <a:solidFill>
                <a:schemeClr val="dk1"/>
              </a:solidFill>
              <a:effectLst/>
              <a:latin typeface="+mn-lt"/>
              <a:ea typeface="+mn-ea"/>
              <a:cs typeface="+mn-cs"/>
            </a:rPr>
            <a:t>該当する場合はチェックを入れてください。チェックを入れると温度差係数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で計算します。</a:t>
          </a:r>
          <a:endParaRPr lang="ja-JP" altLang="ja-JP" sz="1100">
            <a:effectLst/>
          </a:endParaRPr>
        </a:p>
        <a:p>
          <a:endParaRPr kumimoji="1" lang="ja-JP" altLang="en-US" sz="1050">
            <a:solidFill>
              <a:sysClr val="windowText" lastClr="000000"/>
            </a:solidFill>
          </a:endParaRPr>
        </a:p>
      </xdr:txBody>
    </xdr:sp>
    <xdr:clientData/>
  </xdr:twoCellAnchor>
  <xdr:twoCellAnchor>
    <xdr:from>
      <xdr:col>44</xdr:col>
      <xdr:colOff>62525</xdr:colOff>
      <xdr:row>32</xdr:row>
      <xdr:rowOff>122466</xdr:rowOff>
    </xdr:from>
    <xdr:to>
      <xdr:col>49</xdr:col>
      <xdr:colOff>149679</xdr:colOff>
      <xdr:row>33</xdr:row>
      <xdr:rowOff>122465</xdr:rowOff>
    </xdr:to>
    <xdr:sp macro="" textlink="">
      <xdr:nvSpPr>
        <xdr:cNvPr id="57" name="テキスト ボックス 56">
          <a:extLst>
            <a:ext uri="{FF2B5EF4-FFF2-40B4-BE49-F238E27FC236}">
              <a16:creationId xmlns:a16="http://schemas.microsoft.com/office/drawing/2014/main" id="{00000000-0008-0000-0A00-000039000000}"/>
            </a:ext>
          </a:extLst>
        </xdr:cNvPr>
        <xdr:cNvSpPr txBox="1"/>
      </xdr:nvSpPr>
      <xdr:spPr bwMode="auto">
        <a:xfrm>
          <a:off x="8768375" y="8075841"/>
          <a:ext cx="1468279"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基礎壁について</a:t>
          </a:r>
          <a:r>
            <a:rPr kumimoji="1" lang="en-US" altLang="ja-JP" sz="1200" b="1">
              <a:solidFill>
                <a:sysClr val="windowText" lastClr="000000"/>
              </a:solidFill>
            </a:rPr>
            <a:t>】</a:t>
          </a:r>
          <a:endParaRPr kumimoji="1" lang="ja-JP" altLang="en-US" sz="1100">
            <a:solidFill>
              <a:sysClr val="windowText" lastClr="000000"/>
            </a:solidFill>
          </a:endParaRPr>
        </a:p>
      </xdr:txBody>
    </xdr:sp>
    <xdr:clientData/>
  </xdr:twoCellAnchor>
  <xdr:twoCellAnchor editAs="oneCell">
    <xdr:from>
      <xdr:col>58</xdr:col>
      <xdr:colOff>381000</xdr:colOff>
      <xdr:row>34</xdr:row>
      <xdr:rowOff>115661</xdr:rowOff>
    </xdr:from>
    <xdr:to>
      <xdr:col>66</xdr:col>
      <xdr:colOff>306984</xdr:colOff>
      <xdr:row>44</xdr:row>
      <xdr:rowOff>67434</xdr:rowOff>
    </xdr:to>
    <xdr:pic>
      <xdr:nvPicPr>
        <xdr:cNvPr id="28" name="図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stretch>
          <a:fillRect/>
        </a:stretch>
      </xdr:blipFill>
      <xdr:spPr>
        <a:xfrm>
          <a:off x="13695590" y="8688161"/>
          <a:ext cx="5096698" cy="2469094"/>
        </a:xfrm>
        <a:prstGeom prst="rect">
          <a:avLst/>
        </a:prstGeom>
      </xdr:spPr>
    </xdr:pic>
    <xdr:clientData/>
  </xdr:twoCellAnchor>
  <xdr:twoCellAnchor>
    <xdr:from>
      <xdr:col>44</xdr:col>
      <xdr:colOff>80214</xdr:colOff>
      <xdr:row>33</xdr:row>
      <xdr:rowOff>95250</xdr:rowOff>
    </xdr:from>
    <xdr:to>
      <xdr:col>48</xdr:col>
      <xdr:colOff>231320</xdr:colOff>
      <xdr:row>34</xdr:row>
      <xdr:rowOff>176893</xdr:rowOff>
    </xdr:to>
    <xdr:sp macro="" textlink="">
      <xdr:nvSpPr>
        <xdr:cNvPr id="59" name="テキスト ボックス 58">
          <a:extLst>
            <a:ext uri="{FF2B5EF4-FFF2-40B4-BE49-F238E27FC236}">
              <a16:creationId xmlns:a16="http://schemas.microsoft.com/office/drawing/2014/main" id="{00000000-0008-0000-0A00-00003B000000}"/>
            </a:ext>
          </a:extLst>
        </xdr:cNvPr>
        <xdr:cNvSpPr txBox="1"/>
      </xdr:nvSpPr>
      <xdr:spPr bwMode="auto">
        <a:xfrm>
          <a:off x="8224090" y="8416019"/>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＜新計算法＞</a:t>
          </a:r>
          <a:endParaRPr kumimoji="1" lang="ja-JP" altLang="en-US" sz="1100">
            <a:solidFill>
              <a:sysClr val="windowText" lastClr="000000"/>
            </a:solidFill>
          </a:endParaRPr>
        </a:p>
      </xdr:txBody>
    </xdr:sp>
    <xdr:clientData/>
  </xdr:twoCellAnchor>
  <xdr:twoCellAnchor>
    <xdr:from>
      <xdr:col>59</xdr:col>
      <xdr:colOff>35311</xdr:colOff>
      <xdr:row>33</xdr:row>
      <xdr:rowOff>118381</xdr:rowOff>
    </xdr:from>
    <xdr:to>
      <xdr:col>60</xdr:col>
      <xdr:colOff>574220</xdr:colOff>
      <xdr:row>34</xdr:row>
      <xdr:rowOff>200024</xdr:rowOff>
    </xdr:to>
    <xdr:sp macro="" textlink="">
      <xdr:nvSpPr>
        <xdr:cNvPr id="60" name="テキスト ボックス 59">
          <a:extLst>
            <a:ext uri="{FF2B5EF4-FFF2-40B4-BE49-F238E27FC236}">
              <a16:creationId xmlns:a16="http://schemas.microsoft.com/office/drawing/2014/main" id="{00000000-0008-0000-0A00-00003C000000}"/>
            </a:ext>
          </a:extLst>
        </xdr:cNvPr>
        <xdr:cNvSpPr txBox="1"/>
      </xdr:nvSpPr>
      <xdr:spPr bwMode="auto">
        <a:xfrm>
          <a:off x="13996240" y="8439150"/>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＜旧計算法＞</a:t>
          </a:r>
          <a:endParaRPr kumimoji="1" lang="ja-JP" altLang="en-US" sz="1100">
            <a:solidFill>
              <a:sysClr val="windowText" lastClr="000000"/>
            </a:solidFill>
          </a:endParaRPr>
        </a:p>
      </xdr:txBody>
    </xdr:sp>
    <xdr:clientData/>
  </xdr:twoCellAnchor>
  <xdr:twoCellAnchor>
    <xdr:from>
      <xdr:col>59</xdr:col>
      <xdr:colOff>12423</xdr:colOff>
      <xdr:row>38</xdr:row>
      <xdr:rowOff>194642</xdr:rowOff>
    </xdr:from>
    <xdr:to>
      <xdr:col>59</xdr:col>
      <xdr:colOff>592206</xdr:colOff>
      <xdr:row>39</xdr:row>
      <xdr:rowOff>178076</xdr:rowOff>
    </xdr:to>
    <xdr:sp macro="" textlink="">
      <xdr:nvSpPr>
        <xdr:cNvPr id="29" name="正方形/長方形 28">
          <a:extLst>
            <a:ext uri="{FF2B5EF4-FFF2-40B4-BE49-F238E27FC236}">
              <a16:creationId xmlns:a16="http://schemas.microsoft.com/office/drawing/2014/main" id="{00000000-0008-0000-0A00-00001D000000}"/>
            </a:ext>
          </a:extLst>
        </xdr:cNvPr>
        <xdr:cNvSpPr/>
      </xdr:nvSpPr>
      <xdr:spPr bwMode="auto">
        <a:xfrm>
          <a:off x="13898217" y="9810751"/>
          <a:ext cx="579783" cy="23605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800"/>
            <a:t>（基礎壁）</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221171</xdr:colOff>
      <xdr:row>0</xdr:row>
      <xdr:rowOff>0</xdr:rowOff>
    </xdr:from>
    <xdr:to>
      <xdr:col>10</xdr:col>
      <xdr:colOff>464630</xdr:colOff>
      <xdr:row>58</xdr:row>
      <xdr:rowOff>92075</xdr:rowOff>
    </xdr:to>
    <xdr:pic>
      <xdr:nvPicPr>
        <xdr:cNvPr id="17" name="図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1171" y="0"/>
          <a:ext cx="7101459" cy="10036175"/>
        </a:xfrm>
        <a:prstGeom prst="rect">
          <a:avLst/>
        </a:prstGeom>
      </xdr:spPr>
    </xdr:pic>
    <xdr:clientData/>
  </xdr:twoCellAnchor>
  <xdr:twoCellAnchor editAs="oneCell">
    <xdr:from>
      <xdr:col>0</xdr:col>
      <xdr:colOff>221171</xdr:colOff>
      <xdr:row>59</xdr:row>
      <xdr:rowOff>0</xdr:rowOff>
    </xdr:from>
    <xdr:to>
      <xdr:col>10</xdr:col>
      <xdr:colOff>464630</xdr:colOff>
      <xdr:row>117</xdr:row>
      <xdr:rowOff>92075</xdr:rowOff>
    </xdr:to>
    <xdr:pic>
      <xdr:nvPicPr>
        <xdr:cNvPr id="18" name="図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71" y="10115550"/>
          <a:ext cx="7101459" cy="10036175"/>
        </a:xfrm>
        <a:prstGeom prst="rect">
          <a:avLst/>
        </a:prstGeom>
      </xdr:spPr>
    </xdr:pic>
    <xdr:clientData/>
  </xdr:twoCellAnchor>
  <xdr:twoCellAnchor editAs="oneCell">
    <xdr:from>
      <xdr:col>0</xdr:col>
      <xdr:colOff>221171</xdr:colOff>
      <xdr:row>118</xdr:row>
      <xdr:rowOff>0</xdr:rowOff>
    </xdr:from>
    <xdr:to>
      <xdr:col>10</xdr:col>
      <xdr:colOff>464630</xdr:colOff>
      <xdr:row>176</xdr:row>
      <xdr:rowOff>92075</xdr:rowOff>
    </xdr:to>
    <xdr:pic>
      <xdr:nvPicPr>
        <xdr:cNvPr id="19" name="図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171" y="20231100"/>
          <a:ext cx="7101459" cy="1003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270944</xdr:colOff>
      <xdr:row>21</xdr:row>
      <xdr:rowOff>110657</xdr:rowOff>
    </xdr:from>
    <xdr:to>
      <xdr:col>7</xdr:col>
      <xdr:colOff>27314</xdr:colOff>
      <xdr:row>30</xdr:row>
      <xdr:rowOff>204508</xdr:rowOff>
    </xdr:to>
    <xdr:grpSp>
      <xdr:nvGrpSpPr>
        <xdr:cNvPr id="2" name="グループ化 2">
          <a:extLst>
            <a:ext uri="{FF2B5EF4-FFF2-40B4-BE49-F238E27FC236}">
              <a16:creationId xmlns:a16="http://schemas.microsoft.com/office/drawing/2014/main" id="{00000000-0008-0000-0100-000002000000}"/>
            </a:ext>
          </a:extLst>
        </xdr:cNvPr>
        <xdr:cNvGrpSpPr>
          <a:grpSpLocks/>
        </xdr:cNvGrpSpPr>
      </xdr:nvGrpSpPr>
      <xdr:grpSpPr bwMode="auto">
        <a:xfrm>
          <a:off x="338980" y="5607943"/>
          <a:ext cx="1552513" cy="2393458"/>
          <a:chOff x="447674" y="5345937"/>
          <a:chExt cx="2647457" cy="2740711"/>
        </a:xfrm>
      </xdr:grpSpPr>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01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01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01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01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01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01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01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01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01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01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01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01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257175</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2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257175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2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257175</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0200-00000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257175</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0200-00000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257175</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0200-00000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257175</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0200-00000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257175</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0200-00000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257175</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0200-00000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257175</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0200-00000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257175</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0200-00000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257175</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0200-00000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257175</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0200-00000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2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3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3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3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3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3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3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3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3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3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3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3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3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3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4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4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4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4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4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4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4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4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4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4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4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4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4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500-00000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500-000002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500-00000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500-000004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500-00000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500-000006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500-00000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500-000008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500-000009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500-00000A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500-00000B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500-00000C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5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6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06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06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06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06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06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06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06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06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06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06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1868" name="Check Box 12" hidden="1">
              <a:extLst>
                <a:ext uri="{63B3BB69-23CF-44E3-9099-C40C66FF867C}">
                  <a14:compatExt spid="_x0000_s121868"/>
                </a:ext>
                <a:ext uri="{FF2B5EF4-FFF2-40B4-BE49-F238E27FC236}">
                  <a16:creationId xmlns:a16="http://schemas.microsoft.com/office/drawing/2014/main" id="{00000000-0008-0000-0600-00000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6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7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7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7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7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7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7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7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7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7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7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7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7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7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8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08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08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8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08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08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08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08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08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08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08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08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8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51\data\Users\USER\Desktop\&#12295;&#20316;&#26989;&#20013;&#12295;\ver2.0_mokuzou_kodate_hyoujunnyuryokug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NALAB2016SVR\data\Users\015\Desktop\2021.09.24_&#65308;&#31561;&#32026;5&#23550;&#24540;&#65310;&#12304;&#27161;&#28310;&#20837;&#21147;&#22411;&#12305;ver2.2_mokuzou_kodate_hyoujunnyuryokug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61.0.1\&#25216;&#34899;&#37096;\501&#12304;&#12381;&#12398;&#20182;&#12305;&#20491;&#20154;\&#27178;&#23665;&#22317;\2021.08.16_&#20844;&#38283;&#29256;&#65288;&#12395;&#38306;&#12377;&#12427;&#20462;&#27491;&#65286;&#22825;&#31379;&#12399;&#12316;&#12395;&#38306;&#12377;&#12427;&#19981;&#20855;&#21512;&#12398;&#20462;&#27491;&#12288;&#29256;&#65289;\02_&#12304;&#27161;&#28310;&#20837;&#21147;&#22411;&#12305;ver2.1_mokuzou_kodate_hyoujunnyuryokugata_2103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UNALAB2016SVR\data\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東）"/>
      <sheetName val="Ａ（北）"/>
      <sheetName val="Ａ（北東）"/>
      <sheetName val="Ａ（南東）"/>
      <sheetName val="Ａ（南）"/>
      <sheetName val="Ａ（南西）"/>
      <sheetName val="Ａ（西）"/>
      <sheetName val="Ａ（北西）"/>
      <sheetName val="Ｂ（屋根・床等）"/>
      <sheetName val="Ｃ（基礎）"/>
      <sheetName val="更新履歴"/>
    </sheetNames>
    <sheetDataSet>
      <sheetData sheetId="0"/>
      <sheetData sheetId="1">
        <row r="7">
          <cell r="AA7" t="str">
            <v>６地域</v>
          </cell>
        </row>
      </sheetData>
      <sheetData sheetId="2"/>
      <sheetData sheetId="3"/>
      <sheetData sheetId="4"/>
      <sheetData sheetId="5"/>
      <sheetData sheetId="6"/>
      <sheetData sheetId="7"/>
      <sheetData sheetId="8"/>
      <sheetData sheetId="9"/>
      <sheetData sheetId="10"/>
      <sheetData sheetId="11">
        <row r="29">
          <cell r="AE29" t="str">
            <v>南</v>
          </cell>
          <cell r="AM29" t="str">
            <v>南</v>
          </cell>
          <cell r="AN29">
            <v>0.434</v>
          </cell>
          <cell r="AO29" t="str">
            <v>南</v>
          </cell>
          <cell r="AP29">
            <v>0.93600000000000005</v>
          </cell>
        </row>
        <row r="30">
          <cell r="AE30" t="str">
            <v>東</v>
          </cell>
          <cell r="AM30" t="str">
            <v>東</v>
          </cell>
          <cell r="AN30">
            <v>0.51200000000000001</v>
          </cell>
          <cell r="AO30" t="str">
            <v>東</v>
          </cell>
          <cell r="AP30">
            <v>0.57899999999999996</v>
          </cell>
        </row>
        <row r="31">
          <cell r="AE31" t="str">
            <v>北</v>
          </cell>
          <cell r="AM31" t="str">
            <v>北</v>
          </cell>
          <cell r="AN31">
            <v>0.34100000000000003</v>
          </cell>
          <cell r="AO31" t="str">
            <v>北</v>
          </cell>
          <cell r="AP31">
            <v>0.26100000000000001</v>
          </cell>
        </row>
        <row r="32">
          <cell r="AE32" t="str">
            <v>西</v>
          </cell>
          <cell r="AM32" t="str">
            <v>西</v>
          </cell>
          <cell r="AN32">
            <v>0.504</v>
          </cell>
          <cell r="AO32" t="str">
            <v>西</v>
          </cell>
          <cell r="AP32">
            <v>0.52300000000000002</v>
          </cell>
        </row>
        <row r="33">
          <cell r="AE33" t="str">
            <v>南東</v>
          </cell>
          <cell r="AM33" t="str">
            <v>南東</v>
          </cell>
          <cell r="AN33">
            <v>0.498</v>
          </cell>
          <cell r="AO33" t="str">
            <v>南東</v>
          </cell>
          <cell r="AP33">
            <v>0.83299999999999996</v>
          </cell>
        </row>
        <row r="34">
          <cell r="AE34" t="str">
            <v>北東</v>
          </cell>
          <cell r="AM34" t="str">
            <v>北東</v>
          </cell>
          <cell r="AN34">
            <v>0.43099999999999999</v>
          </cell>
          <cell r="AO34" t="str">
            <v>北東</v>
          </cell>
          <cell r="AP34">
            <v>0.32500000000000001</v>
          </cell>
        </row>
        <row r="35">
          <cell r="AE35" t="str">
            <v>北西</v>
          </cell>
          <cell r="AM35" t="str">
            <v>北西</v>
          </cell>
          <cell r="AN35">
            <v>0.42699999999999999</v>
          </cell>
          <cell r="AO35" t="str">
            <v>北西</v>
          </cell>
          <cell r="AP35">
            <v>0.317</v>
          </cell>
        </row>
        <row r="36">
          <cell r="AE36" t="str">
            <v>南西</v>
          </cell>
          <cell r="AM36" t="str">
            <v>南西</v>
          </cell>
          <cell r="AN36">
            <v>0.49099999999999999</v>
          </cell>
          <cell r="AO36" t="str">
            <v>南西</v>
          </cell>
          <cell r="AP36">
            <v>0.76300000000000001</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sheetData sheetId="1"/>
      <sheetData sheetId="2">
        <row r="43">
          <cell r="L43">
            <v>0</v>
          </cell>
        </row>
      </sheetData>
      <sheetData sheetId="3">
        <row r="43">
          <cell r="L43">
            <v>0</v>
          </cell>
        </row>
      </sheetData>
      <sheetData sheetId="4">
        <row r="43">
          <cell r="L43">
            <v>0</v>
          </cell>
        </row>
      </sheetData>
      <sheetData sheetId="5">
        <row r="43">
          <cell r="L43">
            <v>0</v>
          </cell>
        </row>
      </sheetData>
      <sheetData sheetId="6">
        <row r="43">
          <cell r="L43">
            <v>0</v>
          </cell>
        </row>
      </sheetData>
      <sheetData sheetId="7">
        <row r="43">
          <cell r="L43">
            <v>0</v>
          </cell>
        </row>
      </sheetData>
      <sheetData sheetId="8">
        <row r="43">
          <cell r="L43">
            <v>0</v>
          </cell>
        </row>
      </sheetData>
      <sheetData sheetId="9">
        <row r="43">
          <cell r="L43">
            <v>0</v>
          </cell>
        </row>
      </sheetData>
      <sheetData sheetId="10">
        <row r="32">
          <cell r="P32">
            <v>0</v>
          </cell>
        </row>
      </sheetData>
      <sheetData sheetId="11">
        <row r="15">
          <cell r="H15">
            <v>0</v>
          </cell>
        </row>
        <row r="35">
          <cell r="AE35" t="str">
            <v>南</v>
          </cell>
          <cell r="AM35" t="str">
            <v>南</v>
          </cell>
          <cell r="AN35" t="e">
            <v>#REF!</v>
          </cell>
          <cell r="AO35" t="str">
            <v>南</v>
          </cell>
          <cell r="AP35" t="e">
            <v>#REF!</v>
          </cell>
        </row>
        <row r="36">
          <cell r="AE36" t="str">
            <v>東</v>
          </cell>
          <cell r="AM36" t="str">
            <v>東</v>
          </cell>
          <cell r="AN36" t="e">
            <v>#REF!</v>
          </cell>
          <cell r="AO36" t="str">
            <v>東</v>
          </cell>
          <cell r="AP36" t="e">
            <v>#REF!</v>
          </cell>
        </row>
        <row r="37">
          <cell r="AE37" t="str">
            <v>北</v>
          </cell>
          <cell r="AM37" t="str">
            <v>北</v>
          </cell>
          <cell r="AN37" t="e">
            <v>#REF!</v>
          </cell>
          <cell r="AO37" t="str">
            <v>北</v>
          </cell>
          <cell r="AP37" t="e">
            <v>#REF!</v>
          </cell>
        </row>
        <row r="38">
          <cell r="AE38" t="str">
            <v>西</v>
          </cell>
          <cell r="AM38" t="str">
            <v>西</v>
          </cell>
          <cell r="AN38" t="e">
            <v>#REF!</v>
          </cell>
          <cell r="AO38" t="str">
            <v>西</v>
          </cell>
          <cell r="AP38" t="e">
            <v>#REF!</v>
          </cell>
        </row>
        <row r="39">
          <cell r="AE39" t="str">
            <v>南東</v>
          </cell>
          <cell r="AM39" t="str">
            <v>南東</v>
          </cell>
          <cell r="AN39" t="e">
            <v>#REF!</v>
          </cell>
          <cell r="AO39" t="str">
            <v>南東</v>
          </cell>
          <cell r="AP39" t="e">
            <v>#REF!</v>
          </cell>
        </row>
        <row r="40">
          <cell r="AE40" t="str">
            <v>北東</v>
          </cell>
          <cell r="AM40" t="str">
            <v>北東</v>
          </cell>
          <cell r="AN40" t="e">
            <v>#REF!</v>
          </cell>
          <cell r="AO40" t="str">
            <v>北東</v>
          </cell>
          <cell r="AP40" t="e">
            <v>#REF!</v>
          </cell>
        </row>
        <row r="41">
          <cell r="AE41" t="str">
            <v>北西</v>
          </cell>
          <cell r="AM41" t="str">
            <v>北西</v>
          </cell>
          <cell r="AN41" t="e">
            <v>#REF!</v>
          </cell>
          <cell r="AO41" t="str">
            <v>北西</v>
          </cell>
          <cell r="AP41" t="e">
            <v>#REF!</v>
          </cell>
        </row>
        <row r="42">
          <cell r="AE42" t="str">
            <v>南西</v>
          </cell>
          <cell r="AM42" t="str">
            <v>南西</v>
          </cell>
          <cell r="AN42" t="e">
            <v>#REF!</v>
          </cell>
          <cell r="AO42" t="str">
            <v>南西</v>
          </cell>
          <cell r="AP42" t="e">
            <v>#REF!</v>
          </cell>
        </row>
      </sheetData>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9">
          <cell r="AE29" t="str">
            <v>南</v>
          </cell>
          <cell r="AM29" t="str">
            <v>南</v>
          </cell>
          <cell r="AN29" t="b">
            <v>0</v>
          </cell>
          <cell r="AO29" t="str">
            <v>南</v>
          </cell>
          <cell r="AP29" t="b">
            <v>0</v>
          </cell>
        </row>
        <row r="30">
          <cell r="AE30" t="str">
            <v>東</v>
          </cell>
          <cell r="AM30" t="str">
            <v>東</v>
          </cell>
          <cell r="AN30" t="b">
            <v>0</v>
          </cell>
          <cell r="AO30" t="str">
            <v>東</v>
          </cell>
          <cell r="AP30" t="b">
            <v>0</v>
          </cell>
        </row>
        <row r="31">
          <cell r="AE31" t="str">
            <v>北</v>
          </cell>
          <cell r="AM31" t="str">
            <v>北</v>
          </cell>
          <cell r="AN31" t="b">
            <v>0</v>
          </cell>
          <cell r="AO31" t="str">
            <v>北</v>
          </cell>
          <cell r="AP31" t="b">
            <v>0</v>
          </cell>
        </row>
        <row r="32">
          <cell r="AE32" t="str">
            <v>西</v>
          </cell>
          <cell r="AM32" t="str">
            <v>西</v>
          </cell>
          <cell r="AN32" t="b">
            <v>0</v>
          </cell>
          <cell r="AO32" t="str">
            <v>西</v>
          </cell>
          <cell r="AP32" t="b">
            <v>0</v>
          </cell>
        </row>
        <row r="33">
          <cell r="AE33" t="str">
            <v>南東</v>
          </cell>
          <cell r="AM33" t="str">
            <v>南東</v>
          </cell>
          <cell r="AN33" t="b">
            <v>0</v>
          </cell>
          <cell r="AO33" t="str">
            <v>南東</v>
          </cell>
          <cell r="AP33" t="b">
            <v>0</v>
          </cell>
        </row>
        <row r="34">
          <cell r="AE34" t="str">
            <v>北東</v>
          </cell>
          <cell r="AM34" t="str">
            <v>北東</v>
          </cell>
          <cell r="AN34" t="b">
            <v>0</v>
          </cell>
          <cell r="AO34" t="str">
            <v>北東</v>
          </cell>
          <cell r="AP34" t="b">
            <v>0</v>
          </cell>
        </row>
        <row r="35">
          <cell r="AE35" t="str">
            <v>北西</v>
          </cell>
          <cell r="AM35" t="str">
            <v>北西</v>
          </cell>
          <cell r="AN35" t="b">
            <v>0</v>
          </cell>
          <cell r="AO35" t="str">
            <v>北西</v>
          </cell>
          <cell r="AP35" t="b">
            <v>0</v>
          </cell>
        </row>
        <row r="36">
          <cell r="AE36" t="str">
            <v>南西</v>
          </cell>
          <cell r="AM36" t="str">
            <v>南西</v>
          </cell>
          <cell r="AN36" t="b">
            <v>0</v>
          </cell>
          <cell r="AO36" t="str">
            <v>南西</v>
          </cell>
          <cell r="AP36" t="b">
            <v>0</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10.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11.xml"/><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drawing" Target="../drawings/drawing3.xml"/><Relationship Id="rId16"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4.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3" Type="http://schemas.openxmlformats.org/officeDocument/2006/relationships/vmlDrawing" Target="../drawings/vmlDrawing5.vml"/><Relationship Id="rId7" Type="http://schemas.openxmlformats.org/officeDocument/2006/relationships/ctrlProp" Target="../ctrlProps/ctrlProp50.xml"/><Relationship Id="rId12" Type="http://schemas.openxmlformats.org/officeDocument/2006/relationships/ctrlProp" Target="../ctrlProps/ctrlProp55.xml"/><Relationship Id="rId2" Type="http://schemas.openxmlformats.org/officeDocument/2006/relationships/drawing" Target="../drawings/drawing5.xml"/><Relationship Id="rId1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6.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6.xml"/><Relationship Id="rId16" Type="http://schemas.openxmlformats.org/officeDocument/2006/relationships/comments" Target="../comments5.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3" Type="http://schemas.openxmlformats.org/officeDocument/2006/relationships/vmlDrawing" Target="../drawings/vmlDrawing7.vml"/><Relationship Id="rId7" Type="http://schemas.openxmlformats.org/officeDocument/2006/relationships/ctrlProp" Target="../ctrlProps/ctrlProp74.xml"/><Relationship Id="rId12" Type="http://schemas.openxmlformats.org/officeDocument/2006/relationships/ctrlProp" Target="../ctrlProps/ctrlProp79.xml"/><Relationship Id="rId2" Type="http://schemas.openxmlformats.org/officeDocument/2006/relationships/drawing" Target="../drawings/drawing7.xml"/><Relationship Id="rId16" Type="http://schemas.openxmlformats.org/officeDocument/2006/relationships/comments" Target="../comments6.xml"/><Relationship Id="rId1" Type="http://schemas.openxmlformats.org/officeDocument/2006/relationships/printerSettings" Target="../printerSettings/printerSettings7.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7.xml"/><Relationship Id="rId13" Type="http://schemas.openxmlformats.org/officeDocument/2006/relationships/ctrlProp" Target="../ctrlProps/ctrlProp92.xml"/><Relationship Id="rId3" Type="http://schemas.openxmlformats.org/officeDocument/2006/relationships/vmlDrawing" Target="../drawings/vmlDrawing8.vml"/><Relationship Id="rId7" Type="http://schemas.openxmlformats.org/officeDocument/2006/relationships/ctrlProp" Target="../ctrlProps/ctrlProp86.xml"/><Relationship Id="rId12" Type="http://schemas.openxmlformats.org/officeDocument/2006/relationships/ctrlProp" Target="../ctrlProps/ctrlProp91.xml"/><Relationship Id="rId2" Type="http://schemas.openxmlformats.org/officeDocument/2006/relationships/drawing" Target="../drawings/drawing8.xml"/><Relationship Id="rId16" Type="http://schemas.openxmlformats.org/officeDocument/2006/relationships/comments" Target="../comments7.xml"/><Relationship Id="rId1" Type="http://schemas.openxmlformats.org/officeDocument/2006/relationships/printerSettings" Target="../printerSettings/printerSettings8.bin"/><Relationship Id="rId6" Type="http://schemas.openxmlformats.org/officeDocument/2006/relationships/ctrlProp" Target="../ctrlProps/ctrlProp85.xml"/><Relationship Id="rId11" Type="http://schemas.openxmlformats.org/officeDocument/2006/relationships/ctrlProp" Target="../ctrlProps/ctrlProp90.xml"/><Relationship Id="rId5" Type="http://schemas.openxmlformats.org/officeDocument/2006/relationships/ctrlProp" Target="../ctrlProps/ctrlProp84.xml"/><Relationship Id="rId15" Type="http://schemas.openxmlformats.org/officeDocument/2006/relationships/ctrlProp" Target="../ctrlProps/ctrlProp94.xml"/><Relationship Id="rId10" Type="http://schemas.openxmlformats.org/officeDocument/2006/relationships/ctrlProp" Target="../ctrlProps/ctrlProp89.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3" Type="http://schemas.openxmlformats.org/officeDocument/2006/relationships/vmlDrawing" Target="../drawings/vmlDrawing9.vml"/><Relationship Id="rId7" Type="http://schemas.openxmlformats.org/officeDocument/2006/relationships/ctrlProp" Target="../ctrlProps/ctrlProp98.xml"/><Relationship Id="rId12" Type="http://schemas.openxmlformats.org/officeDocument/2006/relationships/ctrlProp" Target="../ctrlProps/ctrlProp103.xml"/><Relationship Id="rId2" Type="http://schemas.openxmlformats.org/officeDocument/2006/relationships/drawing" Target="../drawings/drawing9.xml"/><Relationship Id="rId16" Type="http://schemas.openxmlformats.org/officeDocument/2006/relationships/comments" Target="../comments8.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AQ147"/>
  <sheetViews>
    <sheetView showGridLines="0" tabSelected="1" zoomScale="55" zoomScaleNormal="55" zoomScaleSheetLayoutView="85" workbookViewId="0">
      <selection activeCell="K6" sqref="K6:AC6"/>
    </sheetView>
  </sheetViews>
  <sheetFormatPr defaultRowHeight="13.5"/>
  <cols>
    <col min="1" max="1" width="0.75" customWidth="1"/>
    <col min="2" max="29" width="3.625" customWidth="1"/>
    <col min="30" max="30" width="4.125" customWidth="1"/>
    <col min="31" max="31" width="6.5" hidden="1" customWidth="1"/>
    <col min="32" max="32" width="15.125" hidden="1" customWidth="1"/>
    <col min="33" max="33" width="5" hidden="1" customWidth="1"/>
    <col min="34" max="34" width="5.5" hidden="1" customWidth="1"/>
    <col min="35" max="35" width="5" hidden="1" customWidth="1"/>
    <col min="36" max="36" width="5.5" hidden="1" customWidth="1"/>
    <col min="37" max="37" width="5" hidden="1" customWidth="1"/>
    <col min="38" max="38" width="6.5" hidden="1" customWidth="1"/>
    <col min="39" max="39" width="5" hidden="1" customWidth="1"/>
    <col min="40" max="40" width="6.5" hidden="1" customWidth="1"/>
    <col min="41" max="41" width="5" hidden="1" customWidth="1"/>
    <col min="42" max="42" width="6.5" hidden="1" customWidth="1"/>
    <col min="43" max="43" width="5" hidden="1" customWidth="1"/>
    <col min="44" max="45" width="4.125" customWidth="1"/>
    <col min="46" max="72" width="3.625" customWidth="1"/>
    <col min="86" max="94" width="3.625" customWidth="1"/>
  </cols>
  <sheetData>
    <row r="1" spans="2:43" ht="4.5" customHeight="1"/>
    <row r="2" spans="2:43" ht="30" customHeight="1">
      <c r="B2" s="119" t="s">
        <v>93</v>
      </c>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E2" s="111">
        <v>1</v>
      </c>
      <c r="AF2" s="2" t="s">
        <v>279</v>
      </c>
    </row>
    <row r="3" spans="2:43" ht="24.95" customHeight="1">
      <c r="B3" s="120" t="s">
        <v>92</v>
      </c>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row>
    <row r="4" spans="2:43" ht="30" customHeight="1">
      <c r="AF4" s="1" t="s">
        <v>60</v>
      </c>
      <c r="AG4" s="1"/>
      <c r="AH4" s="1"/>
      <c r="AI4" s="1"/>
      <c r="AJ4" s="1"/>
      <c r="AK4" s="1"/>
      <c r="AL4" s="1"/>
      <c r="AM4" s="1"/>
      <c r="AN4" s="1"/>
    </row>
    <row r="5" spans="2:43" ht="30" customHeight="1" thickBot="1">
      <c r="B5" s="4" t="s">
        <v>24</v>
      </c>
      <c r="AE5" s="30"/>
      <c r="AF5" s="121" t="s">
        <v>276</v>
      </c>
      <c r="AG5" s="121"/>
      <c r="AH5" s="121" t="s">
        <v>277</v>
      </c>
      <c r="AI5" s="121"/>
      <c r="AJ5" s="121" t="s">
        <v>259</v>
      </c>
      <c r="AK5" s="121"/>
      <c r="AL5" s="179" t="s">
        <v>76</v>
      </c>
      <c r="AM5" s="180"/>
      <c r="AN5" s="179" t="s">
        <v>77</v>
      </c>
      <c r="AO5" s="180"/>
      <c r="AP5" s="179" t="s">
        <v>78</v>
      </c>
      <c r="AQ5" s="180"/>
    </row>
    <row r="6" spans="2:43" s="2" customFormat="1" ht="30" customHeight="1">
      <c r="B6" s="127" t="s">
        <v>25</v>
      </c>
      <c r="C6" s="128"/>
      <c r="D6" s="128"/>
      <c r="E6" s="128"/>
      <c r="F6" s="128"/>
      <c r="G6" s="128"/>
      <c r="H6" s="128"/>
      <c r="I6" s="129"/>
      <c r="J6" s="88"/>
      <c r="K6" s="130"/>
      <c r="L6" s="130"/>
      <c r="M6" s="130"/>
      <c r="N6" s="130"/>
      <c r="O6" s="130"/>
      <c r="P6" s="130"/>
      <c r="Q6" s="130"/>
      <c r="R6" s="130"/>
      <c r="S6" s="130"/>
      <c r="T6" s="130"/>
      <c r="U6" s="130"/>
      <c r="V6" s="130"/>
      <c r="W6" s="130"/>
      <c r="X6" s="130"/>
      <c r="Y6" s="130"/>
      <c r="Z6" s="130"/>
      <c r="AA6" s="130"/>
      <c r="AB6" s="130"/>
      <c r="AC6" s="131"/>
      <c r="AE6" s="30"/>
      <c r="AF6" s="67" t="s">
        <v>258</v>
      </c>
      <c r="AG6" s="67" t="s">
        <v>257</v>
      </c>
      <c r="AH6" s="67" t="s">
        <v>258</v>
      </c>
      <c r="AI6" s="67" t="s">
        <v>257</v>
      </c>
      <c r="AJ6" s="67" t="s">
        <v>258</v>
      </c>
      <c r="AK6" s="67" t="s">
        <v>257</v>
      </c>
      <c r="AL6" s="67" t="s">
        <v>258</v>
      </c>
      <c r="AM6" s="67" t="s">
        <v>257</v>
      </c>
      <c r="AN6" s="67" t="s">
        <v>258</v>
      </c>
      <c r="AO6" s="67" t="s">
        <v>257</v>
      </c>
      <c r="AP6" s="67" t="s">
        <v>258</v>
      </c>
      <c r="AQ6" s="67" t="s">
        <v>257</v>
      </c>
    </row>
    <row r="7" spans="2:43" s="2" customFormat="1" ht="30" customHeight="1">
      <c r="B7" s="132" t="s">
        <v>26</v>
      </c>
      <c r="C7" s="133"/>
      <c r="D7" s="133"/>
      <c r="E7" s="133"/>
      <c r="F7" s="133"/>
      <c r="G7" s="133"/>
      <c r="H7" s="133"/>
      <c r="I7" s="134"/>
      <c r="J7" s="90"/>
      <c r="K7" s="135"/>
      <c r="L7" s="135"/>
      <c r="M7" s="135"/>
      <c r="N7" s="135"/>
      <c r="O7" s="135"/>
      <c r="P7" s="135"/>
      <c r="Q7" s="135"/>
      <c r="R7" s="135"/>
      <c r="S7" s="135"/>
      <c r="T7" s="135"/>
      <c r="U7" s="135"/>
      <c r="V7" s="135"/>
      <c r="W7" s="136"/>
      <c r="X7" s="137" t="s">
        <v>28</v>
      </c>
      <c r="Y7" s="138"/>
      <c r="Z7" s="138"/>
      <c r="AA7" s="139"/>
      <c r="AB7" s="139"/>
      <c r="AC7" s="140"/>
      <c r="AE7" s="96" t="s">
        <v>94</v>
      </c>
      <c r="AF7" s="96">
        <v>0.2</v>
      </c>
      <c r="AG7" s="96" t="s">
        <v>278</v>
      </c>
      <c r="AH7" s="96">
        <v>0.28000000000000003</v>
      </c>
      <c r="AI7" s="96" t="s">
        <v>278</v>
      </c>
      <c r="AJ7" s="98">
        <v>0.4</v>
      </c>
      <c r="AK7" s="94" t="s">
        <v>79</v>
      </c>
      <c r="AL7" s="95">
        <v>0.46</v>
      </c>
      <c r="AM7" s="94" t="s">
        <v>79</v>
      </c>
      <c r="AN7" s="95">
        <v>0.54</v>
      </c>
      <c r="AO7" s="94" t="s">
        <v>79</v>
      </c>
      <c r="AP7" s="95">
        <v>0.72</v>
      </c>
      <c r="AQ7" s="94" t="s">
        <v>79</v>
      </c>
    </row>
    <row r="8" spans="2:43" s="2" customFormat="1" ht="30" customHeight="1" thickBot="1">
      <c r="B8" s="122" t="s">
        <v>27</v>
      </c>
      <c r="C8" s="123"/>
      <c r="D8" s="123"/>
      <c r="E8" s="123"/>
      <c r="F8" s="123"/>
      <c r="G8" s="123"/>
      <c r="H8" s="123"/>
      <c r="I8" s="124"/>
      <c r="J8" s="89"/>
      <c r="K8" s="16"/>
      <c r="L8" s="16"/>
      <c r="M8" s="125" t="s">
        <v>29</v>
      </c>
      <c r="N8" s="125"/>
      <c r="O8" s="126"/>
      <c r="P8" s="126"/>
      <c r="Q8" s="16" t="s">
        <v>2</v>
      </c>
      <c r="R8" s="125" t="s">
        <v>30</v>
      </c>
      <c r="S8" s="125"/>
      <c r="T8" s="126"/>
      <c r="U8" s="126"/>
      <c r="V8" s="16" t="s">
        <v>2</v>
      </c>
      <c r="W8" s="16"/>
      <c r="X8" s="16"/>
      <c r="Y8" s="16"/>
      <c r="Z8" s="16"/>
      <c r="AA8" s="16"/>
      <c r="AB8" s="16"/>
      <c r="AC8" s="17"/>
      <c r="AE8" s="96" t="s">
        <v>95</v>
      </c>
      <c r="AF8" s="96">
        <v>0.2</v>
      </c>
      <c r="AG8" s="96" t="s">
        <v>278</v>
      </c>
      <c r="AH8" s="96">
        <v>0.28000000000000003</v>
      </c>
      <c r="AI8" s="96" t="s">
        <v>79</v>
      </c>
      <c r="AJ8" s="98">
        <v>0.4</v>
      </c>
      <c r="AK8" s="94" t="s">
        <v>79</v>
      </c>
      <c r="AL8" s="95">
        <v>0.46</v>
      </c>
      <c r="AM8" s="94" t="s">
        <v>79</v>
      </c>
      <c r="AN8" s="95">
        <v>0.54</v>
      </c>
      <c r="AO8" s="94" t="s">
        <v>79</v>
      </c>
      <c r="AP8" s="95">
        <v>0.72</v>
      </c>
      <c r="AQ8" s="94" t="s">
        <v>79</v>
      </c>
    </row>
    <row r="9" spans="2:43" s="2" customFormat="1" ht="30" customHeight="1">
      <c r="AE9" s="96" t="s">
        <v>96</v>
      </c>
      <c r="AF9" s="96">
        <v>0.2</v>
      </c>
      <c r="AG9" s="96" t="s">
        <v>278</v>
      </c>
      <c r="AH9" s="96">
        <v>0.28000000000000003</v>
      </c>
      <c r="AI9" s="96" t="s">
        <v>278</v>
      </c>
      <c r="AJ9" s="98">
        <v>0.5</v>
      </c>
      <c r="AK9" s="94" t="s">
        <v>79</v>
      </c>
      <c r="AL9" s="95">
        <v>0.56000000000000005</v>
      </c>
      <c r="AM9" s="94" t="s">
        <v>79</v>
      </c>
      <c r="AN9" s="95">
        <v>1.04</v>
      </c>
      <c r="AO9" s="94" t="s">
        <v>79</v>
      </c>
      <c r="AP9" s="95">
        <v>1.21</v>
      </c>
      <c r="AQ9" s="94" t="s">
        <v>79</v>
      </c>
    </row>
    <row r="10" spans="2:43" s="2" customFormat="1" ht="30" customHeight="1" thickBot="1">
      <c r="B10" s="4" t="s">
        <v>31</v>
      </c>
      <c r="AE10" s="96" t="s">
        <v>97</v>
      </c>
      <c r="AF10" s="96">
        <v>0.23</v>
      </c>
      <c r="AG10" s="96" t="s">
        <v>278</v>
      </c>
      <c r="AH10" s="96">
        <v>0.34</v>
      </c>
      <c r="AI10" s="96" t="s">
        <v>278</v>
      </c>
      <c r="AJ10" s="98">
        <v>0.6</v>
      </c>
      <c r="AK10" s="94" t="s">
        <v>79</v>
      </c>
      <c r="AL10" s="95">
        <v>0.75</v>
      </c>
      <c r="AM10" s="94" t="s">
        <v>79</v>
      </c>
      <c r="AN10" s="95">
        <v>1.25</v>
      </c>
      <c r="AO10" s="94" t="s">
        <v>79</v>
      </c>
      <c r="AP10" s="95">
        <v>1.47</v>
      </c>
      <c r="AQ10" s="94" t="s">
        <v>79</v>
      </c>
    </row>
    <row r="11" spans="2:43" s="2" customFormat="1" ht="30" customHeight="1">
      <c r="B11" s="141" t="s">
        <v>139</v>
      </c>
      <c r="C11" s="142"/>
      <c r="D11" s="142"/>
      <c r="E11" s="142"/>
      <c r="F11" s="142"/>
      <c r="G11" s="142"/>
      <c r="H11" s="142"/>
      <c r="I11" s="143"/>
      <c r="J11" s="144">
        <f>ROUND('Ａ（北）'!L43+'Ａ（北東）'!L43+'Ａ（東）'!L43+'Ａ（南東）'!L43+'Ａ（南）'!L43+'Ａ（南西）'!L43+'Ａ（西）'!L43+'Ａ（北西）'!L43+'Ｂ（屋根・床等）'!P32+'Ｃ（基礎）'!H15+'Ｃ（基礎）'!H45,2)</f>
        <v>0</v>
      </c>
      <c r="K11" s="145"/>
      <c r="L11" s="145"/>
      <c r="M11" s="146" t="s">
        <v>22</v>
      </c>
      <c r="N11" s="147"/>
      <c r="O11" s="141" t="s">
        <v>90</v>
      </c>
      <c r="P11" s="142"/>
      <c r="Q11" s="142"/>
      <c r="R11" s="142"/>
      <c r="S11" s="142"/>
      <c r="T11" s="142"/>
      <c r="U11" s="142"/>
      <c r="V11" s="142"/>
      <c r="W11" s="143"/>
      <c r="X11" s="189">
        <f>IF(AG24=0,0,ROUNDUP((AG24/J11)*100,1))</f>
        <v>0</v>
      </c>
      <c r="Y11" s="190"/>
      <c r="Z11" s="190"/>
      <c r="AA11" s="190"/>
      <c r="AB11" s="38"/>
      <c r="AC11" s="39"/>
      <c r="AE11" s="96" t="s">
        <v>98</v>
      </c>
      <c r="AF11" s="96">
        <v>0.26</v>
      </c>
      <c r="AG11" s="96">
        <v>3</v>
      </c>
      <c r="AH11" s="96">
        <v>0.46</v>
      </c>
      <c r="AI11" s="96">
        <v>3</v>
      </c>
      <c r="AJ11" s="98">
        <v>0.6</v>
      </c>
      <c r="AK11" s="94">
        <v>3</v>
      </c>
      <c r="AL11" s="95">
        <v>0.87</v>
      </c>
      <c r="AM11" s="94">
        <v>3</v>
      </c>
      <c r="AN11" s="95">
        <v>1.54</v>
      </c>
      <c r="AO11" s="94">
        <v>4</v>
      </c>
      <c r="AP11" s="95">
        <v>1.67</v>
      </c>
      <c r="AQ11" s="94" t="s">
        <v>79</v>
      </c>
    </row>
    <row r="12" spans="2:43" s="2" customFormat="1" ht="30" customHeight="1" thickBot="1">
      <c r="B12" s="122" t="s">
        <v>89</v>
      </c>
      <c r="C12" s="123"/>
      <c r="D12" s="123"/>
      <c r="E12" s="123"/>
      <c r="F12" s="123"/>
      <c r="G12" s="123"/>
      <c r="H12" s="123"/>
      <c r="I12" s="124"/>
      <c r="J12" s="150">
        <f>IF(AG23=0,0,ROUNDUP(AG23/J11,2))</f>
        <v>0</v>
      </c>
      <c r="K12" s="150"/>
      <c r="L12" s="150"/>
      <c r="M12" s="151" t="s">
        <v>32</v>
      </c>
      <c r="N12" s="152"/>
      <c r="O12" s="122" t="s">
        <v>91</v>
      </c>
      <c r="P12" s="123"/>
      <c r="Q12" s="123"/>
      <c r="R12" s="123"/>
      <c r="S12" s="123"/>
      <c r="T12" s="123"/>
      <c r="U12" s="123"/>
      <c r="V12" s="123"/>
      <c r="W12" s="124"/>
      <c r="X12" s="153" t="str">
        <f>IF(AA7="８地域","-",IF(AG25=0,"0",ROUNDDOWN((AG25/J11)*100,1)))</f>
        <v>0</v>
      </c>
      <c r="Y12" s="150"/>
      <c r="Z12" s="150"/>
      <c r="AA12" s="150"/>
      <c r="AB12" s="156"/>
      <c r="AC12" s="157"/>
      <c r="AE12" s="96" t="s">
        <v>99</v>
      </c>
      <c r="AF12" s="96">
        <v>0.26</v>
      </c>
      <c r="AG12" s="96">
        <v>2.8</v>
      </c>
      <c r="AH12" s="96">
        <v>0.46</v>
      </c>
      <c r="AI12" s="96">
        <v>2.8</v>
      </c>
      <c r="AJ12" s="98">
        <v>0.6</v>
      </c>
      <c r="AK12" s="94">
        <v>2.8</v>
      </c>
      <c r="AL12" s="95">
        <v>0.87</v>
      </c>
      <c r="AM12" s="94">
        <v>2.8</v>
      </c>
      <c r="AN12" s="95">
        <v>1.54</v>
      </c>
      <c r="AO12" s="94">
        <v>3.8</v>
      </c>
      <c r="AP12" s="95">
        <v>1.67</v>
      </c>
      <c r="AQ12" s="94" t="s">
        <v>79</v>
      </c>
    </row>
    <row r="13" spans="2:43" s="2" customFormat="1" ht="30" customHeight="1">
      <c r="J13" s="31"/>
      <c r="K13" s="31"/>
      <c r="L13" s="31"/>
      <c r="M13" s="100"/>
      <c r="N13" s="99"/>
      <c r="AE13" s="96" t="s">
        <v>100</v>
      </c>
      <c r="AF13" s="96">
        <v>0.26</v>
      </c>
      <c r="AG13" s="96">
        <v>2.7</v>
      </c>
      <c r="AH13" s="96">
        <v>0.46</v>
      </c>
      <c r="AI13" s="96">
        <v>2.7</v>
      </c>
      <c r="AJ13" s="98">
        <v>0.6</v>
      </c>
      <c r="AK13" s="94">
        <v>2.7</v>
      </c>
      <c r="AL13" s="95">
        <v>0.87</v>
      </c>
      <c r="AM13" s="94">
        <v>2.7</v>
      </c>
      <c r="AN13" s="95">
        <v>1.81</v>
      </c>
      <c r="AO13" s="94">
        <v>4</v>
      </c>
      <c r="AP13" s="95">
        <v>2.35</v>
      </c>
      <c r="AQ13" s="94" t="s">
        <v>79</v>
      </c>
    </row>
    <row r="14" spans="2:43" s="2" customFormat="1" ht="30" customHeight="1">
      <c r="Z14" s="14"/>
      <c r="AA14" s="15"/>
      <c r="AB14" s="15"/>
      <c r="AC14" s="97"/>
      <c r="AE14" s="96" t="s">
        <v>101</v>
      </c>
      <c r="AF14" s="96" t="s">
        <v>278</v>
      </c>
      <c r="AG14" s="96" t="s">
        <v>278</v>
      </c>
      <c r="AH14" s="96" t="s">
        <v>278</v>
      </c>
      <c r="AI14" s="96">
        <v>5.0999999999999996</v>
      </c>
      <c r="AJ14" s="95" t="s">
        <v>79</v>
      </c>
      <c r="AK14" s="94">
        <v>6.7</v>
      </c>
      <c r="AL14" s="95" t="s">
        <v>79</v>
      </c>
      <c r="AM14" s="94">
        <v>6.7</v>
      </c>
      <c r="AN14" s="95" t="s">
        <v>79</v>
      </c>
      <c r="AO14" s="95" t="s">
        <v>79</v>
      </c>
      <c r="AP14" s="95" t="s">
        <v>79</v>
      </c>
      <c r="AQ14" s="94" t="s">
        <v>79</v>
      </c>
    </row>
    <row r="15" spans="2:43" s="2" customFormat="1" ht="30" customHeight="1" thickBot="1">
      <c r="B15" s="4" t="s">
        <v>61</v>
      </c>
      <c r="AE15" s="1"/>
      <c r="AF15" s="1"/>
      <c r="AG15" s="1"/>
      <c r="AH15" s="1"/>
      <c r="AI15" s="1"/>
      <c r="AJ15" s="1"/>
      <c r="AK15" s="1"/>
      <c r="AL15" s="1"/>
      <c r="AM15" s="1"/>
    </row>
    <row r="16" spans="2:43" s="2" customFormat="1" ht="30" customHeight="1" thickBot="1">
      <c r="B16" s="174"/>
      <c r="C16" s="175"/>
      <c r="D16" s="175"/>
      <c r="E16" s="175"/>
      <c r="F16" s="175"/>
      <c r="G16" s="175"/>
      <c r="H16" s="175"/>
      <c r="I16" s="176"/>
      <c r="J16" s="177" t="s">
        <v>62</v>
      </c>
      <c r="K16" s="178"/>
      <c r="L16" s="178"/>
      <c r="M16" s="178"/>
      <c r="N16" s="178"/>
      <c r="O16" s="178" t="s">
        <v>63</v>
      </c>
      <c r="P16" s="178"/>
      <c r="Q16" s="178"/>
      <c r="R16" s="178"/>
      <c r="S16" s="178"/>
      <c r="T16" s="187" t="s">
        <v>64</v>
      </c>
      <c r="U16" s="187"/>
      <c r="V16" s="187"/>
      <c r="W16" s="187"/>
      <c r="X16" s="188"/>
      <c r="Z16" s="107"/>
      <c r="AA16" s="148" t="s">
        <v>280</v>
      </c>
      <c r="AB16" s="148"/>
      <c r="AC16" s="149"/>
      <c r="AF16" s="1" t="s">
        <v>255</v>
      </c>
    </row>
    <row r="17" spans="2:43" s="2" customFormat="1" ht="30" customHeight="1">
      <c r="B17" s="127" t="s">
        <v>140</v>
      </c>
      <c r="C17" s="128"/>
      <c r="D17" s="128"/>
      <c r="E17" s="128"/>
      <c r="F17" s="128"/>
      <c r="G17" s="128"/>
      <c r="H17" s="128"/>
      <c r="I17" s="128"/>
      <c r="J17" s="172">
        <f>J12</f>
        <v>0</v>
      </c>
      <c r="K17" s="173"/>
      <c r="L17" s="173"/>
      <c r="M17" s="181" t="s">
        <v>32</v>
      </c>
      <c r="N17" s="182"/>
      <c r="O17" s="183" t="str">
        <f>IF(AA7&lt;&gt;"",VLOOKUP(AA7,AE7:AQ14,2+(AF17-1)*2,FALSE),"-")</f>
        <v>-</v>
      </c>
      <c r="P17" s="184"/>
      <c r="Q17" s="184"/>
      <c r="R17" s="181" t="s">
        <v>32</v>
      </c>
      <c r="S17" s="182"/>
      <c r="T17" s="185" t="str">
        <f>IF(O17="-","-",(IF(O17-J17&gt;=0,"適合","不適合")))</f>
        <v>-</v>
      </c>
      <c r="U17" s="185"/>
      <c r="V17" s="185"/>
      <c r="W17" s="185"/>
      <c r="X17" s="186"/>
      <c r="Z17" s="109"/>
      <c r="AA17" s="160" t="s">
        <v>275</v>
      </c>
      <c r="AB17" s="160"/>
      <c r="AC17" s="161"/>
      <c r="AF17" s="93">
        <v>1</v>
      </c>
    </row>
    <row r="18" spans="2:43" s="2" customFormat="1" ht="30" customHeight="1" thickBot="1">
      <c r="B18" s="162" t="s">
        <v>141</v>
      </c>
      <c r="C18" s="163"/>
      <c r="D18" s="163"/>
      <c r="E18" s="163"/>
      <c r="F18" s="163"/>
      <c r="G18" s="163"/>
      <c r="H18" s="163"/>
      <c r="I18" s="163"/>
      <c r="J18" s="153">
        <f>X11</f>
        <v>0</v>
      </c>
      <c r="K18" s="150"/>
      <c r="L18" s="150"/>
      <c r="M18" s="164"/>
      <c r="N18" s="165"/>
      <c r="O18" s="166" t="str">
        <f>IF(AA7&lt;&gt;"",VLOOKUP(AA7,AE7:AQ14,3+(AF17-1)*2,FALSE),"-")</f>
        <v>-</v>
      </c>
      <c r="P18" s="167"/>
      <c r="Q18" s="167"/>
      <c r="R18" s="164"/>
      <c r="S18" s="165"/>
      <c r="T18" s="168" t="str">
        <f>IF(O18="-","-",(IF(O18&gt;=J18,"適合","不適合")))</f>
        <v>-</v>
      </c>
      <c r="U18" s="168"/>
      <c r="V18" s="168"/>
      <c r="W18" s="168"/>
      <c r="X18" s="169"/>
      <c r="Z18" s="109"/>
      <c r="AA18" s="160" t="s">
        <v>256</v>
      </c>
      <c r="AB18" s="160"/>
      <c r="AC18" s="161"/>
      <c r="AE18" s="1"/>
      <c r="AF18" s="1"/>
    </row>
    <row r="19" spans="2:43" s="2" customFormat="1" ht="30" customHeight="1">
      <c r="Z19" s="108"/>
      <c r="AA19" s="160" t="s">
        <v>80</v>
      </c>
      <c r="AB19" s="160"/>
      <c r="AC19" s="161"/>
      <c r="AE19" s="92"/>
    </row>
    <row r="20" spans="2:43" s="2" customFormat="1" ht="30" customHeight="1">
      <c r="Z20" s="108"/>
      <c r="AA20" s="170" t="s">
        <v>81</v>
      </c>
      <c r="AB20" s="170"/>
      <c r="AC20" s="171"/>
      <c r="AE20" s="92"/>
      <c r="AF20" s="114"/>
      <c r="AG20" s="115"/>
      <c r="AH20" s="114"/>
      <c r="AI20" s="115"/>
      <c r="AJ20" s="114"/>
      <c r="AK20" s="115"/>
      <c r="AL20" s="114"/>
      <c r="AM20" s="30"/>
      <c r="AN20" s="114"/>
      <c r="AO20" s="30"/>
      <c r="AP20" s="114"/>
      <c r="AQ20" s="30"/>
    </row>
    <row r="21" spans="2:43" s="2" customFormat="1" ht="30" customHeight="1" thickBot="1">
      <c r="Z21" s="110"/>
      <c r="AA21" s="154" t="s">
        <v>82</v>
      </c>
      <c r="AB21" s="154"/>
      <c r="AC21" s="155"/>
      <c r="AE21" s="92"/>
      <c r="AH21" s="1"/>
      <c r="AI21" s="1"/>
      <c r="AJ21" s="1"/>
      <c r="AK21" s="1"/>
      <c r="AL21" s="1"/>
      <c r="AM21" s="1"/>
    </row>
    <row r="22" spans="2:43" s="2" customFormat="1" ht="30" customHeight="1">
      <c r="C22" s="5"/>
      <c r="D22" s="5"/>
      <c r="E22" s="5"/>
      <c r="F22" s="5"/>
      <c r="G22" s="5"/>
      <c r="H22" s="5"/>
      <c r="I22" s="5"/>
      <c r="J22" s="5"/>
      <c r="K22" s="5"/>
      <c r="L22" s="5"/>
      <c r="M22" s="5"/>
      <c r="N22" s="5"/>
      <c r="O22" s="5"/>
      <c r="P22" s="5"/>
      <c r="Q22" s="5"/>
      <c r="R22" s="5"/>
      <c r="S22" s="5"/>
      <c r="T22" s="5"/>
      <c r="U22" s="5"/>
      <c r="V22" s="5"/>
      <c r="W22" s="5"/>
      <c r="X22" s="5"/>
      <c r="Y22" s="5"/>
      <c r="Z22" s="5"/>
      <c r="AA22" s="5"/>
      <c r="AB22" s="5"/>
      <c r="AF22" s="1"/>
      <c r="AG22" s="1"/>
      <c r="AH22" s="1"/>
      <c r="AI22" s="1"/>
    </row>
    <row r="23" spans="2:43" s="2" customFormat="1" ht="30" customHeight="1">
      <c r="C23" s="6" t="s">
        <v>264</v>
      </c>
      <c r="AB23" s="11"/>
      <c r="AF23" s="67" t="s">
        <v>254</v>
      </c>
      <c r="AG23" s="91">
        <f>'Ａ（北）'!W46+'Ａ（北東）'!W46+'Ａ（東）'!W46+'Ａ（南東）'!W46+'Ａ（南）'!W46+'Ａ（南西）'!W46+'Ａ（西）'!W46+'Ａ（北西）'!W46+'Ｂ（屋根・床等）'!W35+'Ｃ（基礎）'!Q30+'Ｃ（基礎）'!W45</f>
        <v>0</v>
      </c>
      <c r="AH23" s="1"/>
      <c r="AI23" s="1"/>
    </row>
    <row r="24" spans="2:43" s="2" customFormat="1" ht="30" customHeight="1">
      <c r="C24" s="6" t="s">
        <v>104</v>
      </c>
      <c r="AB24" s="11"/>
      <c r="AF24" s="67" t="s">
        <v>253</v>
      </c>
      <c r="AG24" s="91">
        <f>'Ａ（北）'!W44+'Ａ（北東）'!W44+'Ａ（東）'!W44+'Ａ（南東）'!W44+'Ａ（南）'!W44+'Ａ（南西）'!W44+'Ａ（西）'!W44+'Ａ（北西）'!W44+'Ｂ（屋根・床等）'!W33+'Ｃ（基礎）'!Q45</f>
        <v>0</v>
      </c>
      <c r="AH24" s="1"/>
    </row>
    <row r="25" spans="2:43" s="2" customFormat="1" ht="30" customHeight="1">
      <c r="C25" s="6" t="s">
        <v>105</v>
      </c>
      <c r="G25" s="158" t="s">
        <v>52</v>
      </c>
      <c r="H25" s="159"/>
      <c r="I25" s="6" t="s">
        <v>51</v>
      </c>
      <c r="AB25" s="11"/>
      <c r="AF25" s="67" t="s">
        <v>252</v>
      </c>
      <c r="AG25" s="91">
        <f>'Ａ（北）'!W45+'Ａ（北東）'!W45+'Ａ（東）'!W45+'Ａ（南東）'!W45+'Ａ（南）'!W45+'Ａ（南西）'!W45+'Ａ（西）'!W45+'Ａ（北西）'!W45+'Ｂ（屋根・床等）'!W34+'Ｃ（基礎）'!T45</f>
        <v>0</v>
      </c>
    </row>
    <row r="26" spans="2:43" s="2" customFormat="1" ht="30" customHeight="1">
      <c r="C26" s="6" t="s">
        <v>106</v>
      </c>
      <c r="G26" s="19"/>
      <c r="H26" s="19"/>
      <c r="AB26" s="11"/>
      <c r="AF26"/>
      <c r="AI26" s="1"/>
    </row>
    <row r="27" spans="2:43" s="2" customFormat="1" ht="30" customHeight="1">
      <c r="C27" s="6" t="s">
        <v>107</v>
      </c>
      <c r="AB27" s="11"/>
      <c r="AF27"/>
    </row>
    <row r="28" spans="2:43" s="2" customFormat="1" ht="30" customHeight="1">
      <c r="C28" s="12" t="s">
        <v>102</v>
      </c>
      <c r="D28" s="5"/>
      <c r="E28" s="5"/>
      <c r="F28" s="5"/>
      <c r="G28" s="5"/>
      <c r="H28" s="5"/>
      <c r="I28" s="5"/>
      <c r="J28" s="5"/>
      <c r="K28" s="5"/>
      <c r="L28" s="5"/>
      <c r="M28" s="5"/>
      <c r="N28" s="5"/>
      <c r="O28" s="5"/>
      <c r="P28" s="5"/>
      <c r="Q28" s="5"/>
      <c r="R28" s="5"/>
      <c r="S28" s="5"/>
      <c r="T28" s="5"/>
      <c r="U28" s="5"/>
      <c r="V28" s="5"/>
      <c r="W28" s="5"/>
      <c r="X28" s="5"/>
      <c r="Y28" s="5"/>
      <c r="Z28" s="5"/>
      <c r="AA28" s="5"/>
      <c r="AB28" s="13"/>
      <c r="AF28"/>
    </row>
    <row r="29" spans="2:43" s="2" customFormat="1" ht="30" customHeight="1"/>
    <row r="30" spans="2:43" s="2" customFormat="1" ht="30" customHeight="1"/>
    <row r="31" spans="2:43" s="2" customFormat="1" ht="30" customHeight="1"/>
    <row r="32" spans="2:43" s="2" customFormat="1" ht="20.100000000000001" customHeight="1"/>
    <row r="33" spans="29:29" s="2" customFormat="1" ht="20.100000000000001" customHeight="1"/>
    <row r="34" spans="29:29" s="2" customFormat="1" ht="20.100000000000001" customHeight="1"/>
    <row r="35" spans="29:29" s="2" customFormat="1" ht="20.100000000000001" customHeight="1"/>
    <row r="36" spans="29:29" s="2" customFormat="1" ht="20.100000000000001" customHeight="1"/>
    <row r="37" spans="29:29" s="2" customFormat="1" ht="20.100000000000001" customHeight="1"/>
    <row r="38" spans="29:29" s="2" customFormat="1" ht="20.100000000000001" customHeight="1"/>
    <row r="39" spans="29:29" s="2" customFormat="1" ht="20.100000000000001" customHeight="1"/>
    <row r="40" spans="29:29" s="2" customFormat="1" ht="20.100000000000001" customHeight="1"/>
    <row r="41" spans="29:29" s="2" customFormat="1" ht="20.100000000000001" customHeight="1"/>
    <row r="42" spans="29:29" s="2" customFormat="1" ht="20.100000000000001" customHeight="1"/>
    <row r="43" spans="29:29" s="2" customFormat="1" ht="20.100000000000001" customHeight="1"/>
    <row r="44" spans="29:29" s="2" customFormat="1" ht="20.100000000000001" customHeight="1"/>
    <row r="45" spans="29:29" s="2" customFormat="1" ht="20.100000000000001" customHeight="1"/>
    <row r="46" spans="29:29" s="2" customFormat="1" ht="20.100000000000001" customHeight="1"/>
    <row r="47" spans="29:29" s="2" customFormat="1" ht="20.100000000000001" customHeight="1">
      <c r="AC47" s="2">
        <v>1</v>
      </c>
    </row>
    <row r="48" spans="29:29" s="2" customFormat="1" ht="20.100000000000001" customHeight="1"/>
    <row r="49" s="2" customFormat="1" ht="20.100000000000001" customHeight="1"/>
    <row r="50" s="2" customFormat="1" ht="20.100000000000001" customHeight="1"/>
    <row r="51" s="2" customFormat="1" ht="20.100000000000001" customHeight="1"/>
    <row r="52" s="2" customFormat="1" ht="20.100000000000001" customHeight="1"/>
    <row r="53" s="2" customFormat="1" ht="20.100000000000001" customHeight="1"/>
    <row r="54" s="2" customFormat="1" ht="20.100000000000001" customHeight="1"/>
    <row r="55" s="2" customFormat="1" ht="20.100000000000001" customHeight="1"/>
    <row r="56" s="2" customFormat="1" ht="20.100000000000001" customHeight="1"/>
    <row r="57" s="2" customFormat="1" ht="20.100000000000001" customHeight="1"/>
    <row r="58" s="2" customFormat="1" ht="20.100000000000001" customHeight="1"/>
    <row r="59" s="2" customFormat="1" ht="20.100000000000001" customHeight="1"/>
    <row r="60" s="2" customFormat="1" ht="20.100000000000001" customHeight="1"/>
    <row r="61" s="2" customFormat="1" ht="20.100000000000001" customHeight="1"/>
    <row r="62" s="2" customFormat="1" ht="20.100000000000001" customHeight="1"/>
    <row r="63" s="2" customFormat="1" ht="20.100000000000001" customHeight="1"/>
    <row r="64" s="2" customFormat="1"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3" customFormat="1" ht="20.100000000000001" customHeight="1"/>
    <row r="143" s="3" customFormat="1" ht="20.100000000000001" customHeight="1"/>
    <row r="144" ht="20.100000000000001" customHeight="1"/>
    <row r="145" ht="20.100000000000001" customHeight="1"/>
    <row r="146" ht="20.100000000000001" customHeight="1"/>
    <row r="147" ht="20.100000000000001" customHeight="1"/>
  </sheetData>
  <sheetProtection password="CC51" sheet="1" objects="1" scenarios="1" selectLockedCells="1"/>
  <mergeCells count="53">
    <mergeCell ref="AL5:AM5"/>
    <mergeCell ref="AN5:AO5"/>
    <mergeCell ref="AP5:AQ5"/>
    <mergeCell ref="M17:N17"/>
    <mergeCell ref="O17:Q17"/>
    <mergeCell ref="R17:S17"/>
    <mergeCell ref="AA17:AC17"/>
    <mergeCell ref="T17:X17"/>
    <mergeCell ref="O16:S16"/>
    <mergeCell ref="T16:X16"/>
    <mergeCell ref="X11:AA11"/>
    <mergeCell ref="AF5:AG5"/>
    <mergeCell ref="AA21:AC21"/>
    <mergeCell ref="AB12:AC12"/>
    <mergeCell ref="G25:H25"/>
    <mergeCell ref="AA19:AC19"/>
    <mergeCell ref="B18:I18"/>
    <mergeCell ref="J18:L18"/>
    <mergeCell ref="M18:N18"/>
    <mergeCell ref="O18:Q18"/>
    <mergeCell ref="R18:S18"/>
    <mergeCell ref="T18:X18"/>
    <mergeCell ref="AA20:AC20"/>
    <mergeCell ref="AA18:AC18"/>
    <mergeCell ref="B17:I17"/>
    <mergeCell ref="J17:L17"/>
    <mergeCell ref="B16:I16"/>
    <mergeCell ref="J16:N16"/>
    <mergeCell ref="B11:I11"/>
    <mergeCell ref="J11:L11"/>
    <mergeCell ref="M11:N11"/>
    <mergeCell ref="O11:W11"/>
    <mergeCell ref="AA16:AC16"/>
    <mergeCell ref="B12:I12"/>
    <mergeCell ref="J12:L12"/>
    <mergeCell ref="M12:N12"/>
    <mergeCell ref="O12:W12"/>
    <mergeCell ref="X12:AA12"/>
    <mergeCell ref="B2:AC2"/>
    <mergeCell ref="B3:AC3"/>
    <mergeCell ref="AJ5:AK5"/>
    <mergeCell ref="AH5:AI5"/>
    <mergeCell ref="B8:I8"/>
    <mergeCell ref="M8:N8"/>
    <mergeCell ref="O8:P8"/>
    <mergeCell ref="R8:S8"/>
    <mergeCell ref="T8:U8"/>
    <mergeCell ref="B6:I6"/>
    <mergeCell ref="K6:AC6"/>
    <mergeCell ref="B7:I7"/>
    <mergeCell ref="K7:W7"/>
    <mergeCell ref="X7:Z7"/>
    <mergeCell ref="AA7:AC7"/>
  </mergeCells>
  <phoneticPr fontId="4"/>
  <conditionalFormatting sqref="AE7:AQ14">
    <cfRule type="expression" dxfId="3963" priority="164">
      <formula>$AA$7=$AE7</formula>
    </cfRule>
  </conditionalFormatting>
  <conditionalFormatting sqref="K6:AC6">
    <cfRule type="expression" dxfId="3962" priority="32" stopIfTrue="1">
      <formula>$AE$2&lt;&gt;2</formula>
    </cfRule>
    <cfRule type="expression" dxfId="3961" priority="33" stopIfTrue="1">
      <formula>$AE$2&lt;&gt;2</formula>
    </cfRule>
    <cfRule type="expression" dxfId="3960" priority="34" stopIfTrue="1">
      <formula>$AE$2&lt;&gt;2</formula>
    </cfRule>
    <cfRule type="expression" dxfId="3959" priority="35" stopIfTrue="1">
      <formula>$AE$2&lt;&gt;2</formula>
    </cfRule>
    <cfRule type="expression" dxfId="3958" priority="36" stopIfTrue="1">
      <formula>$AE$2&lt;&gt;2</formula>
    </cfRule>
    <cfRule type="expression" dxfId="3957" priority="37" stopIfTrue="1">
      <formula>$AE$2&lt;&gt;2</formula>
    </cfRule>
    <cfRule type="expression" dxfId="3956" priority="38" stopIfTrue="1">
      <formula>$AE$2&lt;&gt;2</formula>
    </cfRule>
    <cfRule type="expression" dxfId="3955" priority="39" stopIfTrue="1">
      <formula>$AE$2&lt;&gt;2</formula>
    </cfRule>
    <cfRule type="expression" dxfId="3954" priority="40" stopIfTrue="1">
      <formula>$AE$2&lt;&gt;2</formula>
    </cfRule>
    <cfRule type="expression" dxfId="3953" priority="41" stopIfTrue="1">
      <formula>$AE$2&lt;&gt;2</formula>
    </cfRule>
    <cfRule type="expression" dxfId="3952" priority="42" stopIfTrue="1">
      <formula>$AE$2&lt;&gt;2</formula>
    </cfRule>
    <cfRule type="expression" dxfId="3951" priority="43" stopIfTrue="1">
      <formula>$AE$2&lt;&gt;2</formula>
    </cfRule>
    <cfRule type="expression" dxfId="3950" priority="44" stopIfTrue="1">
      <formula>$AE$2&lt;&gt;2</formula>
    </cfRule>
    <cfRule type="expression" dxfId="3949" priority="45" stopIfTrue="1">
      <formula>$AE$2&lt;&gt;2</formula>
    </cfRule>
    <cfRule type="expression" dxfId="3948" priority="46" stopIfTrue="1">
      <formula>$AE$2&lt;&gt;2</formula>
    </cfRule>
    <cfRule type="expression" dxfId="3947" priority="47" stopIfTrue="1">
      <formula>$AE$2&lt;&gt;2</formula>
    </cfRule>
    <cfRule type="expression" dxfId="3946" priority="48" stopIfTrue="1">
      <formula>$AE$2&lt;&gt;2</formula>
    </cfRule>
    <cfRule type="expression" dxfId="3945" priority="49" stopIfTrue="1">
      <formula>$AE$2&lt;&gt;2</formula>
    </cfRule>
    <cfRule type="expression" dxfId="3944" priority="50" stopIfTrue="1">
      <formula>$AE$2&lt;&gt;2</formula>
    </cfRule>
  </conditionalFormatting>
  <conditionalFormatting sqref="K7:W7">
    <cfRule type="expression" dxfId="3943" priority="19" stopIfTrue="1">
      <formula>$AE$2&lt;&gt;2</formula>
    </cfRule>
    <cfRule type="expression" dxfId="3942" priority="20" stopIfTrue="1">
      <formula>$AE$2&lt;&gt;2</formula>
    </cfRule>
    <cfRule type="expression" dxfId="3941" priority="21" stopIfTrue="1">
      <formula>$AE$2&lt;&gt;2</formula>
    </cfRule>
    <cfRule type="expression" dxfId="3940" priority="22" stopIfTrue="1">
      <formula>$AE$2&lt;&gt;2</formula>
    </cfRule>
    <cfRule type="expression" dxfId="3939" priority="23" stopIfTrue="1">
      <formula>$AE$2&lt;&gt;2</formula>
    </cfRule>
    <cfRule type="expression" dxfId="3938" priority="24" stopIfTrue="1">
      <formula>$AE$2&lt;&gt;2</formula>
    </cfRule>
    <cfRule type="expression" dxfId="3937" priority="25" stopIfTrue="1">
      <formula>$AE$2&lt;&gt;2</formula>
    </cfRule>
    <cfRule type="expression" dxfId="3936" priority="26" stopIfTrue="1">
      <formula>$AE$2&lt;&gt;2</formula>
    </cfRule>
    <cfRule type="expression" dxfId="3935" priority="27" stopIfTrue="1">
      <formula>$AE$2&lt;&gt;2</formula>
    </cfRule>
    <cfRule type="expression" dxfId="3934" priority="28" stopIfTrue="1">
      <formula>$AE$2&lt;&gt;2</formula>
    </cfRule>
    <cfRule type="expression" dxfId="3933" priority="29" stopIfTrue="1">
      <formula>$AE$2&lt;&gt;2</formula>
    </cfRule>
    <cfRule type="expression" dxfId="3932" priority="30" stopIfTrue="1">
      <formula>$AE$2&lt;&gt;2</formula>
    </cfRule>
    <cfRule type="expression" dxfId="3931" priority="31" stopIfTrue="1">
      <formula>$AE$2&lt;&gt;2</formula>
    </cfRule>
  </conditionalFormatting>
  <conditionalFormatting sqref="AA7:AC7">
    <cfRule type="expression" dxfId="3930" priority="16" stopIfTrue="1">
      <formula>$AE$2&lt;&gt;2</formula>
    </cfRule>
    <cfRule type="expression" dxfId="3929" priority="17" stopIfTrue="1">
      <formula>$AE$2&lt;&gt;2</formula>
    </cfRule>
    <cfRule type="expression" dxfId="3928" priority="18" stopIfTrue="1">
      <formula>$AE$2&lt;&gt;2</formula>
    </cfRule>
  </conditionalFormatting>
  <conditionalFormatting sqref="O8:P8">
    <cfRule type="expression" dxfId="3927" priority="14" stopIfTrue="1">
      <formula>$AE$2&lt;&gt;2</formula>
    </cfRule>
    <cfRule type="expression" dxfId="3926" priority="15" stopIfTrue="1">
      <formula>$AE$2&lt;&gt;2</formula>
    </cfRule>
  </conditionalFormatting>
  <conditionalFormatting sqref="T8:U8">
    <cfRule type="expression" dxfId="3925" priority="12" stopIfTrue="1">
      <formula>$AE$2&lt;&gt;2</formula>
    </cfRule>
    <cfRule type="expression" dxfId="3924" priority="13" stopIfTrue="1">
      <formula>$AE$2&lt;&gt;2</formula>
    </cfRule>
  </conditionalFormatting>
  <conditionalFormatting sqref="Z20">
    <cfRule type="expression" dxfId="3923" priority="11" stopIfTrue="1">
      <formula>$AE$2&lt;&gt;2</formula>
    </cfRule>
  </conditionalFormatting>
  <conditionalFormatting sqref="Z16">
    <cfRule type="expression" dxfId="3922" priority="10" stopIfTrue="1">
      <formula>$AE$2&lt;&gt;2</formula>
    </cfRule>
  </conditionalFormatting>
  <conditionalFormatting sqref="Z17">
    <cfRule type="expression" dxfId="3921" priority="9" stopIfTrue="1">
      <formula>$AE$2&lt;&gt;2</formula>
    </cfRule>
  </conditionalFormatting>
  <conditionalFormatting sqref="Z18">
    <cfRule type="expression" dxfId="3920" priority="8" stopIfTrue="1">
      <formula>$AE$2&lt;&gt;2</formula>
    </cfRule>
  </conditionalFormatting>
  <conditionalFormatting sqref="Z21">
    <cfRule type="expression" dxfId="3919" priority="7" stopIfTrue="1">
      <formula>$AE$2&lt;&gt;2</formula>
    </cfRule>
  </conditionalFormatting>
  <conditionalFormatting sqref="Z19">
    <cfRule type="expression" dxfId="3918" priority="6" stopIfTrue="1">
      <formula>$AE$2&lt;&gt;2</formula>
    </cfRule>
  </conditionalFormatting>
  <conditionalFormatting sqref="J11:L12">
    <cfRule type="expression" dxfId="3917" priority="5">
      <formula>$AE$2&lt;&gt;2</formula>
    </cfRule>
  </conditionalFormatting>
  <conditionalFormatting sqref="X11:AC12">
    <cfRule type="expression" dxfId="3916" priority="4">
      <formula>$AE$2&lt;&gt;2</formula>
    </cfRule>
  </conditionalFormatting>
  <conditionalFormatting sqref="J17:L18">
    <cfRule type="expression" dxfId="3915" priority="3">
      <formula>$AE$2&lt;&gt;2</formula>
    </cfRule>
  </conditionalFormatting>
  <conditionalFormatting sqref="O17:Q18">
    <cfRule type="expression" dxfId="3914" priority="2">
      <formula>$AE$2&lt;&gt;2</formula>
    </cfRule>
  </conditionalFormatting>
  <conditionalFormatting sqref="T17:X18">
    <cfRule type="expression" dxfId="3913" priority="1">
      <formula>$AE$2&lt;&gt;2</formula>
    </cfRule>
  </conditionalFormatting>
  <dataValidations count="1">
    <dataValidation type="list" allowBlank="1" showInputMessage="1" showErrorMessage="1" sqref="AA7:AC7" xr:uid="{00000000-0002-0000-00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8" r:id="rId4" name="Option Button 2">
              <controlPr defaultSize="0" autoFill="0" autoLine="0" autoPict="0">
                <anchor moveWithCells="1">
                  <from>
                    <xdr:col>25</xdr:col>
                    <xdr:colOff>28575</xdr:colOff>
                    <xdr:row>15</xdr:row>
                    <xdr:rowOff>104775</xdr:rowOff>
                  </from>
                  <to>
                    <xdr:col>25</xdr:col>
                    <xdr:colOff>257175</xdr:colOff>
                    <xdr:row>15</xdr:row>
                    <xdr:rowOff>314325</xdr:rowOff>
                  </to>
                </anchor>
              </controlPr>
            </control>
          </mc:Choice>
        </mc:AlternateContent>
        <mc:AlternateContent xmlns:mc="http://schemas.openxmlformats.org/markup-compatibility/2006">
          <mc:Choice Requires="x14">
            <control shapeId="132099" r:id="rId5" name="Option Button 3">
              <controlPr defaultSize="0" autoFill="0" autoLine="0" autoPict="0">
                <anchor moveWithCells="1">
                  <from>
                    <xdr:col>25</xdr:col>
                    <xdr:colOff>28575</xdr:colOff>
                    <xdr:row>16</xdr:row>
                    <xdr:rowOff>104775</xdr:rowOff>
                  </from>
                  <to>
                    <xdr:col>25</xdr:col>
                    <xdr:colOff>257175</xdr:colOff>
                    <xdr:row>16</xdr:row>
                    <xdr:rowOff>314325</xdr:rowOff>
                  </to>
                </anchor>
              </controlPr>
            </control>
          </mc:Choice>
        </mc:AlternateContent>
        <mc:AlternateContent xmlns:mc="http://schemas.openxmlformats.org/markup-compatibility/2006">
          <mc:Choice Requires="x14">
            <control shapeId="132100" r:id="rId6" name="Option Button 4">
              <controlPr defaultSize="0" autoFill="0" autoLine="0" autoPict="0">
                <anchor moveWithCells="1">
                  <from>
                    <xdr:col>25</xdr:col>
                    <xdr:colOff>28575</xdr:colOff>
                    <xdr:row>17</xdr:row>
                    <xdr:rowOff>104775</xdr:rowOff>
                  </from>
                  <to>
                    <xdr:col>25</xdr:col>
                    <xdr:colOff>257175</xdr:colOff>
                    <xdr:row>17</xdr:row>
                    <xdr:rowOff>314325</xdr:rowOff>
                  </to>
                </anchor>
              </controlPr>
            </control>
          </mc:Choice>
        </mc:AlternateContent>
        <mc:AlternateContent xmlns:mc="http://schemas.openxmlformats.org/markup-compatibility/2006">
          <mc:Choice Requires="x14">
            <control shapeId="132103" r:id="rId7" name="Option Button 1">
              <controlPr defaultSize="0" autoFill="0" autoLine="0" autoPict="0">
                <anchor moveWithCells="1">
                  <from>
                    <xdr:col>25</xdr:col>
                    <xdr:colOff>28575</xdr:colOff>
                    <xdr:row>18</xdr:row>
                    <xdr:rowOff>104775</xdr:rowOff>
                  </from>
                  <to>
                    <xdr:col>25</xdr:col>
                    <xdr:colOff>257175</xdr:colOff>
                    <xdr:row>18</xdr:row>
                    <xdr:rowOff>314325</xdr:rowOff>
                  </to>
                </anchor>
              </controlPr>
            </control>
          </mc:Choice>
        </mc:AlternateContent>
        <mc:AlternateContent xmlns:mc="http://schemas.openxmlformats.org/markup-compatibility/2006">
          <mc:Choice Requires="x14">
            <control shapeId="132097" r:id="rId8" name="Option Button 1">
              <controlPr defaultSize="0" autoFill="0" autoLine="0" autoPict="0">
                <anchor moveWithCells="1">
                  <from>
                    <xdr:col>25</xdr:col>
                    <xdr:colOff>28575</xdr:colOff>
                    <xdr:row>19</xdr:row>
                    <xdr:rowOff>104775</xdr:rowOff>
                  </from>
                  <to>
                    <xdr:col>25</xdr:col>
                    <xdr:colOff>257175</xdr:colOff>
                    <xdr:row>19</xdr:row>
                    <xdr:rowOff>314325</xdr:rowOff>
                  </to>
                </anchor>
              </controlPr>
            </control>
          </mc:Choice>
        </mc:AlternateContent>
        <mc:AlternateContent xmlns:mc="http://schemas.openxmlformats.org/markup-compatibility/2006">
          <mc:Choice Requires="x14">
            <control shapeId="132102" r:id="rId9" name="Option Button 6">
              <controlPr defaultSize="0" autoFill="0" autoLine="0" autoPict="0">
                <anchor moveWithCells="1">
                  <from>
                    <xdr:col>25</xdr:col>
                    <xdr:colOff>28575</xdr:colOff>
                    <xdr:row>20</xdr:row>
                    <xdr:rowOff>104775</xdr:rowOff>
                  </from>
                  <to>
                    <xdr:col>25</xdr:col>
                    <xdr:colOff>257175</xdr:colOff>
                    <xdr:row>20</xdr:row>
                    <xdr:rowOff>314325</xdr:rowOff>
                  </to>
                </anchor>
              </controlPr>
            </control>
          </mc:Choice>
        </mc:AlternateContent>
        <mc:AlternateContent xmlns:mc="http://schemas.openxmlformats.org/markup-compatibility/2006">
          <mc:Choice Requires="x14">
            <control shapeId="132104" r:id="rId10" name="Group Box 8">
              <controlPr defaultSize="0" autoFill="0" autoPict="0">
                <anchor moveWithCells="1">
                  <from>
                    <xdr:col>43</xdr:col>
                    <xdr:colOff>295275</xdr:colOff>
                    <xdr:row>20</xdr:row>
                    <xdr:rowOff>0</xdr:rowOff>
                  </from>
                  <to>
                    <xdr:col>69</xdr:col>
                    <xdr:colOff>133350</xdr:colOff>
                    <xdr:row>24</xdr:row>
                    <xdr:rowOff>9525</xdr:rowOff>
                  </to>
                </anchor>
              </controlPr>
            </control>
          </mc:Choice>
        </mc:AlternateContent>
        <mc:AlternateContent xmlns:mc="http://schemas.openxmlformats.org/markup-compatibility/2006">
          <mc:Choice Requires="x14">
            <control shapeId="132105" r:id="rId11" name="Option Button 9">
              <controlPr locked="0" defaultSize="0" autoFill="0" autoLine="0" autoPict="0">
                <anchor moveWithCells="1">
                  <from>
                    <xdr:col>46</xdr:col>
                    <xdr:colOff>238125</xdr:colOff>
                    <xdr:row>21</xdr:row>
                    <xdr:rowOff>352425</xdr:rowOff>
                  </from>
                  <to>
                    <xdr:col>47</xdr:col>
                    <xdr:colOff>247650</xdr:colOff>
                    <xdr:row>23</xdr:row>
                    <xdr:rowOff>180975</xdr:rowOff>
                  </to>
                </anchor>
              </controlPr>
            </control>
          </mc:Choice>
        </mc:AlternateContent>
        <mc:AlternateContent xmlns:mc="http://schemas.openxmlformats.org/markup-compatibility/2006">
          <mc:Choice Requires="x14">
            <control shapeId="132106" r:id="rId12" name="Option Button 10">
              <controlPr locked="0" defaultSize="0" autoFill="0" autoLine="0" autoPict="0">
                <anchor moveWithCells="1">
                  <from>
                    <xdr:col>57</xdr:col>
                    <xdr:colOff>57150</xdr:colOff>
                    <xdr:row>22</xdr:row>
                    <xdr:rowOff>47625</xdr:rowOff>
                  </from>
                  <to>
                    <xdr:col>58</xdr:col>
                    <xdr:colOff>104775</xdr:colOff>
                    <xdr:row>23</xdr:row>
                    <xdr:rowOff>123825</xdr:rowOff>
                  </to>
                </anchor>
              </controlPr>
            </control>
          </mc:Choice>
        </mc:AlternateContent>
        <mc:AlternateContent xmlns:mc="http://schemas.openxmlformats.org/markup-compatibility/2006">
          <mc:Choice Requires="x14">
            <control shapeId="132107" r:id="rId13" name="Group Box 11">
              <controlPr locked="0" defaultSize="0" autoFill="0" autoPict="0">
                <anchor moveWithCells="1">
                  <from>
                    <xdr:col>45</xdr:col>
                    <xdr:colOff>228600</xdr:colOff>
                    <xdr:row>21</xdr:row>
                    <xdr:rowOff>247650</xdr:rowOff>
                  </from>
                  <to>
                    <xdr:col>59</xdr:col>
                    <xdr:colOff>133350</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BA140"/>
  <sheetViews>
    <sheetView showGridLines="0" view="pageBreakPreview" zoomScale="70" zoomScaleNormal="100" zoomScaleSheetLayoutView="70" workbookViewId="0">
      <selection activeCell="J5" sqref="J5:AC7"/>
    </sheetView>
  </sheetViews>
  <sheetFormatPr defaultRowHeight="13.5"/>
  <cols>
    <col min="1" max="1" width="0.625" customWidth="1"/>
    <col min="2" max="19" width="3.875" customWidth="1"/>
    <col min="20" max="28" width="3.625" customWidth="1"/>
    <col min="29" max="29" width="19.75" hidden="1" customWidth="1"/>
    <col min="30" max="45" width="4.125" hidden="1" customWidth="1"/>
    <col min="46" max="53" width="3.625" hidden="1" customWidth="1"/>
  </cols>
  <sheetData>
    <row r="1" spans="2:34" ht="3.75" customHeight="1"/>
    <row r="2" spans="2:34" ht="30" customHeight="1">
      <c r="B2" s="355" t="s">
        <v>38</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26"/>
      <c r="AC2" s="26"/>
      <c r="AE2" s="112">
        <f>共通条件・結果!AE2</f>
        <v>1</v>
      </c>
    </row>
    <row r="3" spans="2:34" ht="20.100000000000001" customHeight="1">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E3" s="2" t="s">
        <v>279</v>
      </c>
    </row>
    <row r="4" spans="2:34" ht="20.100000000000001" customHeight="1" thickBot="1">
      <c r="B4" s="4" t="s">
        <v>36</v>
      </c>
      <c r="C4" s="2"/>
      <c r="D4" s="2"/>
      <c r="E4" s="2"/>
      <c r="F4" s="2"/>
      <c r="G4" s="2"/>
      <c r="H4" s="2"/>
      <c r="I4" s="2"/>
      <c r="J4" s="2"/>
      <c r="K4" s="2"/>
      <c r="L4" s="2"/>
      <c r="M4" s="2"/>
      <c r="N4" s="2"/>
      <c r="O4" s="2"/>
      <c r="P4" s="2"/>
      <c r="Q4" s="2"/>
      <c r="R4" s="2"/>
      <c r="S4" s="2"/>
      <c r="T4" s="20"/>
      <c r="U4" s="20"/>
      <c r="V4" s="20"/>
      <c r="W4" s="20"/>
      <c r="X4" s="2"/>
      <c r="Y4" s="2"/>
      <c r="Z4" s="2"/>
      <c r="AA4" s="2"/>
      <c r="AB4" s="2"/>
      <c r="AC4" s="2"/>
    </row>
    <row r="5" spans="2:34" ht="20.100000000000001" customHeight="1">
      <c r="B5" s="361" t="s">
        <v>6</v>
      </c>
      <c r="C5" s="148"/>
      <c r="D5" s="296" t="s">
        <v>142</v>
      </c>
      <c r="E5" s="187"/>
      <c r="F5" s="187"/>
      <c r="G5" s="243"/>
      <c r="H5" s="260" t="s">
        <v>143</v>
      </c>
      <c r="I5" s="148"/>
      <c r="J5" s="260" t="s">
        <v>103</v>
      </c>
      <c r="K5" s="148"/>
      <c r="L5" s="300" t="s">
        <v>9</v>
      </c>
      <c r="M5" s="301"/>
      <c r="N5" s="260" t="s">
        <v>144</v>
      </c>
      <c r="O5" s="148"/>
      <c r="P5" s="260" t="s">
        <v>145</v>
      </c>
      <c r="Q5" s="148"/>
      <c r="R5" s="260" t="s">
        <v>112</v>
      </c>
      <c r="S5" s="149"/>
      <c r="T5" s="21"/>
      <c r="U5" s="20"/>
      <c r="V5" s="20"/>
      <c r="W5" s="20"/>
      <c r="AD5" s="2" t="s">
        <v>57</v>
      </c>
      <c r="AE5" s="2"/>
      <c r="AG5" s="2" t="s">
        <v>12</v>
      </c>
      <c r="AH5" s="2"/>
    </row>
    <row r="6" spans="2:34" ht="20.100000000000001" customHeight="1">
      <c r="B6" s="362"/>
      <c r="C6" s="261"/>
      <c r="D6" s="297"/>
      <c r="E6" s="298"/>
      <c r="F6" s="298"/>
      <c r="G6" s="299"/>
      <c r="H6" s="263"/>
      <c r="I6" s="261"/>
      <c r="J6" s="263"/>
      <c r="K6" s="261"/>
      <c r="L6" s="302"/>
      <c r="M6" s="303"/>
      <c r="N6" s="263"/>
      <c r="O6" s="261"/>
      <c r="P6" s="263"/>
      <c r="Q6" s="261"/>
      <c r="R6" s="261"/>
      <c r="S6" s="266"/>
      <c r="T6" s="21"/>
      <c r="U6" s="20"/>
      <c r="V6" s="20"/>
      <c r="W6" s="20"/>
      <c r="AD6" s="2"/>
      <c r="AE6" s="2"/>
      <c r="AG6" s="2"/>
      <c r="AH6" s="2"/>
    </row>
    <row r="7" spans="2:34" ht="20.100000000000001" customHeight="1" thickBot="1">
      <c r="B7" s="363"/>
      <c r="C7" s="262"/>
      <c r="D7" s="305" t="s">
        <v>8</v>
      </c>
      <c r="E7" s="306"/>
      <c r="F7" s="307" t="s">
        <v>7</v>
      </c>
      <c r="G7" s="262"/>
      <c r="H7" s="262"/>
      <c r="I7" s="262"/>
      <c r="J7" s="262"/>
      <c r="K7" s="262"/>
      <c r="L7" s="304"/>
      <c r="M7" s="304"/>
      <c r="N7" s="262"/>
      <c r="O7" s="262"/>
      <c r="P7" s="262"/>
      <c r="Q7" s="262"/>
      <c r="R7" s="262"/>
      <c r="S7" s="267"/>
      <c r="T7" s="22"/>
      <c r="U7" s="23"/>
      <c r="V7" s="23"/>
      <c r="W7" s="23"/>
      <c r="AD7" s="2" t="s">
        <v>55</v>
      </c>
      <c r="AE7" s="2" t="s">
        <v>53</v>
      </c>
      <c r="AG7" s="2" t="s">
        <v>4</v>
      </c>
      <c r="AH7" s="2" t="s">
        <v>16</v>
      </c>
    </row>
    <row r="8" spans="2:34" ht="20.100000000000001" customHeight="1">
      <c r="B8" s="366"/>
      <c r="C8" s="367"/>
      <c r="D8" s="285"/>
      <c r="E8" s="286"/>
      <c r="F8" s="286"/>
      <c r="G8" s="287"/>
      <c r="H8" s="239"/>
      <c r="I8" s="239"/>
      <c r="J8" s="239"/>
      <c r="K8" s="239"/>
      <c r="L8" s="311" t="s">
        <v>44</v>
      </c>
      <c r="M8" s="311"/>
      <c r="N8" s="220" t="str">
        <f>IF(D8="","",D8*F8*J8*0.93)</f>
        <v/>
      </c>
      <c r="O8" s="220"/>
      <c r="P8" s="240" t="str">
        <f>IF(D8="","",IF(共通条件・結果!$AA$7="８地域","-",D8*F8*J8*0.51))</f>
        <v/>
      </c>
      <c r="Q8" s="240"/>
      <c r="R8" s="220" t="str">
        <f>IF(D8="","",D8*F8*AD8)</f>
        <v/>
      </c>
      <c r="S8" s="223"/>
      <c r="T8" s="27"/>
      <c r="U8" s="2"/>
      <c r="V8" s="2"/>
      <c r="W8" s="2"/>
      <c r="AD8" s="2">
        <f>IF(AE8="FALSE",H8,0.5*H8+0.5*(1/((1/H8)+AE8)))</f>
        <v>0</v>
      </c>
      <c r="AE8" s="19" t="str">
        <f>IF(D8="","FALSE",IF(L8="雨戸",0.1,IF(L8="ｼｬｯﾀｰ",0.1,IF(L8="障子",0.18))))</f>
        <v>FALSE</v>
      </c>
      <c r="AG8" s="2">
        <v>0.93</v>
      </c>
      <c r="AH8" s="2">
        <v>0.51</v>
      </c>
    </row>
    <row r="9" spans="2:34" ht="20.100000000000001" customHeight="1">
      <c r="B9" s="368"/>
      <c r="C9" s="369"/>
      <c r="D9" s="326"/>
      <c r="E9" s="327"/>
      <c r="F9" s="327"/>
      <c r="G9" s="328"/>
      <c r="H9" s="230"/>
      <c r="I9" s="230"/>
      <c r="J9" s="230"/>
      <c r="K9" s="230"/>
      <c r="L9" s="275" t="s">
        <v>44</v>
      </c>
      <c r="M9" s="275"/>
      <c r="N9" s="211" t="str">
        <f>IF(D9="","",D9*F9*J9*0.93)</f>
        <v/>
      </c>
      <c r="O9" s="211"/>
      <c r="P9" s="209" t="str">
        <f>IF(D9="","",IF(共通条件・結果!$AA$7="８地域","-",D9*F9*J9*0.51))</f>
        <v/>
      </c>
      <c r="Q9" s="210"/>
      <c r="R9" s="211" t="str">
        <f>IF(D9="","",D9*F9*AD9)</f>
        <v/>
      </c>
      <c r="S9" s="212"/>
      <c r="T9" s="28"/>
      <c r="U9" s="19"/>
      <c r="V9" s="19"/>
      <c r="W9" s="19"/>
      <c r="AD9" s="2">
        <f t="shared" ref="AD9:AD12" si="0">IF(AE9="FALSE",H9,0.5*H9+0.5*(1/((1/H9)+AE9)))</f>
        <v>0</v>
      </c>
      <c r="AE9" s="19" t="str">
        <f>IF(D9="","FALSE",IF(L9="雨戸",0.1,IF(L9="ｼｬｯﾀｰ",0.1,IF(L9="障子",0.18))))</f>
        <v>FALSE</v>
      </c>
      <c r="AG9" s="2"/>
      <c r="AH9" s="2"/>
    </row>
    <row r="10" spans="2:34" ht="20.100000000000001" customHeight="1">
      <c r="B10" s="368"/>
      <c r="C10" s="369"/>
      <c r="D10" s="326"/>
      <c r="E10" s="327"/>
      <c r="F10" s="327"/>
      <c r="G10" s="328"/>
      <c r="H10" s="230"/>
      <c r="I10" s="230"/>
      <c r="J10" s="230"/>
      <c r="K10" s="230"/>
      <c r="L10" s="275" t="s">
        <v>44</v>
      </c>
      <c r="M10" s="275"/>
      <c r="N10" s="211" t="str">
        <f>IF(D10="","",D10*F10*J10*0.93)</f>
        <v/>
      </c>
      <c r="O10" s="211"/>
      <c r="P10" s="209" t="str">
        <f>IF(D10="","",IF(共通条件・結果!$AA$7="８地域","-",D10*F10*J10*0.51))</f>
        <v/>
      </c>
      <c r="Q10" s="210"/>
      <c r="R10" s="211" t="str">
        <f>IF(D10="","",D10*F10*AD10)</f>
        <v/>
      </c>
      <c r="S10" s="212"/>
      <c r="T10" s="28"/>
      <c r="U10" s="19"/>
      <c r="V10" s="19"/>
      <c r="W10" s="19"/>
      <c r="AD10" s="2">
        <f t="shared" si="0"/>
        <v>0</v>
      </c>
      <c r="AE10" s="19" t="str">
        <f>IF(D10="","FALSE",IF(L10="雨戸",0.1,IF(L10="ｼｬｯﾀｰ",0.1,IF(L10="障子",0.18))))</f>
        <v>FALSE</v>
      </c>
      <c r="AG10" s="2"/>
      <c r="AH10" s="2"/>
    </row>
    <row r="11" spans="2:34" ht="20.100000000000001" customHeight="1">
      <c r="B11" s="368"/>
      <c r="C11" s="369"/>
      <c r="D11" s="326"/>
      <c r="E11" s="327"/>
      <c r="F11" s="327"/>
      <c r="G11" s="328"/>
      <c r="H11" s="230"/>
      <c r="I11" s="230"/>
      <c r="J11" s="230"/>
      <c r="K11" s="230"/>
      <c r="L11" s="275" t="s">
        <v>44</v>
      </c>
      <c r="M11" s="275"/>
      <c r="N11" s="211" t="str">
        <f>IF(D11="","",D11*F11*J11*0.93)</f>
        <v/>
      </c>
      <c r="O11" s="211"/>
      <c r="P11" s="209" t="str">
        <f>IF(D11="","",IF(共通条件・結果!$AA$7="８地域","-",D11*F11*J11*0.51))</f>
        <v/>
      </c>
      <c r="Q11" s="210"/>
      <c r="R11" s="211" t="str">
        <f>IF(D11="","",D11*F11*AD11)</f>
        <v/>
      </c>
      <c r="S11" s="212"/>
      <c r="T11" s="27"/>
      <c r="U11" s="2"/>
      <c r="V11" s="2"/>
      <c r="W11" s="2"/>
      <c r="AD11" s="2">
        <f t="shared" si="0"/>
        <v>0</v>
      </c>
      <c r="AE11" s="19" t="str">
        <f>IF(D11="","FALSE",IF(L11="雨戸",0.1,IF(L11="ｼｬｯﾀｰ",0.1,IF(L11="障子",0.18))))</f>
        <v>FALSE</v>
      </c>
      <c r="AG11" s="2"/>
      <c r="AH11" s="2"/>
    </row>
    <row r="12" spans="2:34" ht="20.100000000000001" customHeight="1" thickBot="1">
      <c r="B12" s="370"/>
      <c r="C12" s="371"/>
      <c r="D12" s="326"/>
      <c r="E12" s="327"/>
      <c r="F12" s="327"/>
      <c r="G12" s="328"/>
      <c r="H12" s="230"/>
      <c r="I12" s="230"/>
      <c r="J12" s="230"/>
      <c r="K12" s="230"/>
      <c r="L12" s="311"/>
      <c r="M12" s="311"/>
      <c r="N12" s="220" t="str">
        <f>IF(D12="","",D12*F12*J12*0.93)</f>
        <v/>
      </c>
      <c r="O12" s="220"/>
      <c r="P12" s="209" t="str">
        <f>IF(D12="","",IF(共通条件・結果!$AA$7="８地域","-",D12*F12*J12*0.51))</f>
        <v/>
      </c>
      <c r="Q12" s="210"/>
      <c r="R12" s="211" t="str">
        <f>IF(D12="","",D12*F12*AD12)</f>
        <v/>
      </c>
      <c r="S12" s="212"/>
      <c r="T12" s="27"/>
      <c r="U12" s="2"/>
      <c r="V12" s="2"/>
      <c r="W12" s="2"/>
      <c r="AD12" s="2">
        <f t="shared" si="0"/>
        <v>0</v>
      </c>
      <c r="AE12" s="19" t="str">
        <f>IF(D12="","FALSE",IF(L12="雨戸",0.1,IF(L12="ｼｬｯﾀｰ",0.1,IF(L12="障子",0.18))))</f>
        <v>FALSE</v>
      </c>
      <c r="AG12" s="2"/>
      <c r="AH12" s="2"/>
    </row>
    <row r="13" spans="2:34" ht="20.100000000000001" customHeight="1" thickBot="1">
      <c r="B13" s="372" t="s">
        <v>74</v>
      </c>
      <c r="C13" s="373"/>
      <c r="D13" s="373"/>
      <c r="E13" s="373"/>
      <c r="F13" s="373"/>
      <c r="G13" s="373"/>
      <c r="H13" s="373"/>
      <c r="I13" s="373"/>
      <c r="J13" s="373"/>
      <c r="K13" s="373"/>
      <c r="L13" s="373"/>
      <c r="M13" s="374"/>
      <c r="N13" s="196">
        <f>SUM(N8:O12)</f>
        <v>0</v>
      </c>
      <c r="O13" s="196"/>
      <c r="P13" s="196">
        <f>IF(共通条件・結果!AA7="８地域","-",SUM(P8:Q12))</f>
        <v>0</v>
      </c>
      <c r="Q13" s="196"/>
      <c r="R13" s="196">
        <f>SUM(R8:S12)</f>
        <v>0</v>
      </c>
      <c r="S13" s="197"/>
      <c r="T13" s="29"/>
      <c r="U13" s="4"/>
      <c r="V13" s="4"/>
      <c r="W13" s="4"/>
      <c r="AD13" s="2"/>
      <c r="AE13" s="19"/>
    </row>
    <row r="14" spans="2:34" ht="20.100000000000001"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19"/>
    </row>
    <row r="15" spans="2:34" ht="20.100000000000001" customHeight="1" thickBot="1">
      <c r="B15" s="4" t="s">
        <v>39</v>
      </c>
      <c r="C15" s="2"/>
      <c r="D15" s="2"/>
      <c r="E15" s="2"/>
      <c r="F15" s="2"/>
      <c r="G15" s="2"/>
      <c r="H15" s="2"/>
      <c r="I15" s="2"/>
      <c r="J15" s="2"/>
      <c r="K15" s="2"/>
      <c r="L15" s="2"/>
      <c r="M15" s="2"/>
      <c r="N15" s="2"/>
      <c r="O15" s="2"/>
      <c r="P15" s="2"/>
      <c r="Q15" s="2"/>
      <c r="R15" s="2"/>
      <c r="S15" s="2"/>
      <c r="T15" s="2"/>
      <c r="U15" s="2"/>
      <c r="V15" s="2"/>
      <c r="W15" s="2"/>
      <c r="X15" s="2"/>
      <c r="Y15" s="2"/>
      <c r="Z15" s="2"/>
      <c r="AA15" s="2"/>
      <c r="AB15" s="2"/>
      <c r="AC15" s="2"/>
    </row>
    <row r="16" spans="2:34" ht="20.100000000000001" customHeight="1">
      <c r="B16" s="375" t="s">
        <v>0</v>
      </c>
      <c r="C16" s="376"/>
      <c r="D16" s="260" t="s">
        <v>43</v>
      </c>
      <c r="E16" s="148"/>
      <c r="F16" s="260" t="s">
        <v>151</v>
      </c>
      <c r="G16" s="148"/>
      <c r="H16" s="260" t="s">
        <v>149</v>
      </c>
      <c r="I16" s="148"/>
      <c r="J16" s="300" t="s">
        <v>152</v>
      </c>
      <c r="K16" s="301"/>
      <c r="L16" s="248" t="s">
        <v>143</v>
      </c>
      <c r="M16" s="243"/>
      <c r="N16" s="248" t="s">
        <v>59</v>
      </c>
      <c r="O16" s="243"/>
      <c r="P16" s="260" t="s">
        <v>147</v>
      </c>
      <c r="Q16" s="148"/>
      <c r="R16" s="260" t="s">
        <v>145</v>
      </c>
      <c r="S16" s="148"/>
      <c r="T16" s="260" t="s">
        <v>112</v>
      </c>
      <c r="U16" s="149"/>
    </row>
    <row r="17" spans="2:30" ht="20.100000000000001" customHeight="1">
      <c r="B17" s="377"/>
      <c r="C17" s="378"/>
      <c r="D17" s="263"/>
      <c r="E17" s="261"/>
      <c r="F17" s="263"/>
      <c r="G17" s="261"/>
      <c r="H17" s="263"/>
      <c r="I17" s="261"/>
      <c r="J17" s="302"/>
      <c r="K17" s="303"/>
      <c r="L17" s="292"/>
      <c r="M17" s="245"/>
      <c r="N17" s="292"/>
      <c r="O17" s="245"/>
      <c r="P17" s="263"/>
      <c r="Q17" s="261"/>
      <c r="R17" s="263"/>
      <c r="S17" s="261"/>
      <c r="T17" s="261"/>
      <c r="U17" s="266"/>
    </row>
    <row r="18" spans="2:30" ht="20.100000000000001" customHeight="1" thickBot="1">
      <c r="B18" s="379"/>
      <c r="C18" s="380"/>
      <c r="D18" s="262"/>
      <c r="E18" s="262"/>
      <c r="F18" s="262"/>
      <c r="G18" s="262"/>
      <c r="H18" s="262"/>
      <c r="I18" s="262"/>
      <c r="J18" s="304"/>
      <c r="K18" s="304"/>
      <c r="L18" s="294"/>
      <c r="M18" s="247"/>
      <c r="N18" s="294"/>
      <c r="O18" s="247"/>
      <c r="P18" s="262"/>
      <c r="Q18" s="262"/>
      <c r="R18" s="262"/>
      <c r="S18" s="262"/>
      <c r="T18" s="262"/>
      <c r="U18" s="267"/>
      <c r="AD18" s="1"/>
    </row>
    <row r="19" spans="2:30" ht="20.100000000000001" customHeight="1">
      <c r="B19" s="366"/>
      <c r="C19" s="381"/>
      <c r="D19" s="382"/>
      <c r="E19" s="383"/>
      <c r="F19" s="235"/>
      <c r="G19" s="236"/>
      <c r="H19" s="235"/>
      <c r="I19" s="236"/>
      <c r="J19" s="384" t="str">
        <f>IF(F19="","",F19-H19)</f>
        <v/>
      </c>
      <c r="K19" s="385"/>
      <c r="L19" s="382"/>
      <c r="M19" s="383"/>
      <c r="N19" s="388"/>
      <c r="O19" s="389"/>
      <c r="P19" s="386" t="str">
        <f t="shared" ref="P19:P26" si="1">IF($D19="","",IF(OR($D19="外気床",$D19="その他床"),0,IF(OR($D19="屋根",$D19="天井"),J19*L19*0.034)))</f>
        <v/>
      </c>
      <c r="Q19" s="387"/>
      <c r="R19" s="384" t="str">
        <f>IF(D19="","",IF(共通条件・結果!$AA$7="８地域","-",IF($D19="　","",IF(OR($D19="外気床",$D19="その他床"),0,IF(OR($D19="屋根",$D19="天井"),J19*L19*0.034)))))</f>
        <v/>
      </c>
      <c r="S19" s="385"/>
      <c r="T19" s="338" t="str">
        <f t="shared" ref="T19:T26" si="2">IF(F19="","",J19*L19*N19)</f>
        <v/>
      </c>
      <c r="U19" s="365"/>
      <c r="AD19" s="24"/>
    </row>
    <row r="20" spans="2:30" ht="20.100000000000001" customHeight="1">
      <c r="B20" s="368"/>
      <c r="C20" s="390"/>
      <c r="D20" s="226"/>
      <c r="E20" s="227"/>
      <c r="F20" s="226"/>
      <c r="G20" s="227"/>
      <c r="H20" s="226"/>
      <c r="I20" s="227"/>
      <c r="J20" s="209" t="str">
        <f t="shared" ref="J20:J26" si="3">IF(F20="","",F20-H20)</f>
        <v/>
      </c>
      <c r="K20" s="210"/>
      <c r="L20" s="226"/>
      <c r="M20" s="227"/>
      <c r="N20" s="391"/>
      <c r="O20" s="392"/>
      <c r="P20" s="209" t="str">
        <f t="shared" si="1"/>
        <v/>
      </c>
      <c r="Q20" s="210"/>
      <c r="R20" s="209" t="str">
        <f>IF(D20="","",IF(共通条件・結果!$AA$7="８地域","-",IF($D20="　","",IF(OR($D20="外気床",$D20="その他床"),0,IF(OR($D20="屋根",$D20="天井"),J20*L20*0.034)))))</f>
        <v/>
      </c>
      <c r="S20" s="210"/>
      <c r="T20" s="211" t="str">
        <f t="shared" si="2"/>
        <v/>
      </c>
      <c r="U20" s="212"/>
      <c r="AD20" s="24"/>
    </row>
    <row r="21" spans="2:30" ht="20.100000000000001" customHeight="1">
      <c r="B21" s="368"/>
      <c r="C21" s="390"/>
      <c r="D21" s="226"/>
      <c r="E21" s="227"/>
      <c r="F21" s="226"/>
      <c r="G21" s="227"/>
      <c r="H21" s="226"/>
      <c r="I21" s="227"/>
      <c r="J21" s="209" t="str">
        <f t="shared" si="3"/>
        <v/>
      </c>
      <c r="K21" s="210"/>
      <c r="L21" s="226"/>
      <c r="M21" s="227"/>
      <c r="N21" s="391"/>
      <c r="O21" s="392"/>
      <c r="P21" s="209" t="str">
        <f t="shared" si="1"/>
        <v/>
      </c>
      <c r="Q21" s="210"/>
      <c r="R21" s="209" t="str">
        <f>IF(D21="","",IF(共通条件・結果!$AA$7="８地域","-",IF($D21="　","",IF(OR($D21="外気床",$D21="その他床"),0,IF(OR($D21="屋根",$D21="天井"),J21*L21*0.034)))))</f>
        <v/>
      </c>
      <c r="S21" s="210"/>
      <c r="T21" s="211" t="str">
        <f t="shared" si="2"/>
        <v/>
      </c>
      <c r="U21" s="212"/>
      <c r="AD21" s="25"/>
    </row>
    <row r="22" spans="2:30" ht="20.100000000000001" customHeight="1">
      <c r="B22" s="368"/>
      <c r="C22" s="390"/>
      <c r="D22" s="226"/>
      <c r="E22" s="227"/>
      <c r="F22" s="226"/>
      <c r="G22" s="227"/>
      <c r="H22" s="226"/>
      <c r="I22" s="227"/>
      <c r="J22" s="209" t="str">
        <f t="shared" si="3"/>
        <v/>
      </c>
      <c r="K22" s="210"/>
      <c r="L22" s="226"/>
      <c r="M22" s="227"/>
      <c r="N22" s="391"/>
      <c r="O22" s="392"/>
      <c r="P22" s="209" t="str">
        <f t="shared" si="1"/>
        <v/>
      </c>
      <c r="Q22" s="210"/>
      <c r="R22" s="209" t="str">
        <f>IF(D22="","",IF(共通条件・結果!$AA$7="８地域","-",IF($D22="　","",IF(OR($D22="外気床",$D22="その他床"),0,IF(OR($D22="屋根",$D22="天井"),J22*L22*0.034)))))</f>
        <v/>
      </c>
      <c r="S22" s="210"/>
      <c r="T22" s="211" t="str">
        <f t="shared" si="2"/>
        <v/>
      </c>
      <c r="U22" s="212"/>
      <c r="AD22" s="25"/>
    </row>
    <row r="23" spans="2:30" ht="20.100000000000001" customHeight="1">
      <c r="B23" s="368"/>
      <c r="C23" s="390"/>
      <c r="D23" s="226"/>
      <c r="E23" s="227"/>
      <c r="F23" s="226"/>
      <c r="G23" s="227"/>
      <c r="H23" s="226"/>
      <c r="I23" s="227"/>
      <c r="J23" s="209" t="str">
        <f t="shared" si="3"/>
        <v/>
      </c>
      <c r="K23" s="210"/>
      <c r="L23" s="226"/>
      <c r="M23" s="227"/>
      <c r="N23" s="391"/>
      <c r="O23" s="392"/>
      <c r="P23" s="209" t="str">
        <f t="shared" si="1"/>
        <v/>
      </c>
      <c r="Q23" s="210"/>
      <c r="R23" s="209" t="str">
        <f>IF(D23="","",IF(共通条件・結果!$AA$7="８地域","-",IF($D23="　","",IF(OR($D23="外気床",$D23="その他床"),0,IF(OR($D23="屋根",$D23="天井"),J23*L23*0.034)))))</f>
        <v/>
      </c>
      <c r="S23" s="210"/>
      <c r="T23" s="211" t="str">
        <f t="shared" si="2"/>
        <v/>
      </c>
      <c r="U23" s="212"/>
      <c r="AD23" s="25"/>
    </row>
    <row r="24" spans="2:30" ht="20.100000000000001" customHeight="1">
      <c r="B24" s="368"/>
      <c r="C24" s="390"/>
      <c r="D24" s="226"/>
      <c r="E24" s="227"/>
      <c r="F24" s="226"/>
      <c r="G24" s="227"/>
      <c r="H24" s="226"/>
      <c r="I24" s="227"/>
      <c r="J24" s="209" t="str">
        <f t="shared" si="3"/>
        <v/>
      </c>
      <c r="K24" s="210"/>
      <c r="L24" s="226"/>
      <c r="M24" s="227"/>
      <c r="N24" s="391"/>
      <c r="O24" s="392"/>
      <c r="P24" s="209" t="str">
        <f t="shared" si="1"/>
        <v/>
      </c>
      <c r="Q24" s="210"/>
      <c r="R24" s="209" t="str">
        <f>IF(D24="","",IF(共通条件・結果!$AA$7="８地域","-",IF($D24="　","",IF(OR($D24="外気床",$D24="その他床"),0,IF(OR($D24="屋根",$D24="天井"),J24*L24*0.034)))))</f>
        <v/>
      </c>
      <c r="S24" s="210"/>
      <c r="T24" s="211" t="str">
        <f t="shared" si="2"/>
        <v/>
      </c>
      <c r="U24" s="212"/>
      <c r="AD24" s="25"/>
    </row>
    <row r="25" spans="2:30" ht="20.100000000000001" customHeight="1">
      <c r="B25" s="368"/>
      <c r="C25" s="390"/>
      <c r="D25" s="226"/>
      <c r="E25" s="227"/>
      <c r="F25" s="226"/>
      <c r="G25" s="227"/>
      <c r="H25" s="226"/>
      <c r="I25" s="227"/>
      <c r="J25" s="209" t="str">
        <f t="shared" si="3"/>
        <v/>
      </c>
      <c r="K25" s="210"/>
      <c r="L25" s="226"/>
      <c r="M25" s="227"/>
      <c r="N25" s="391"/>
      <c r="O25" s="392"/>
      <c r="P25" s="393" t="str">
        <f t="shared" si="1"/>
        <v/>
      </c>
      <c r="Q25" s="394"/>
      <c r="R25" s="209" t="str">
        <f>IF(D25="","",IF(共通条件・結果!$AA$7="８地域","-",IF($D25="　","",IF(OR($D25="外気床",$D25="その他床"),0,IF(OR($D25="屋根",$D25="天井"),J25*L25*0.034)))))</f>
        <v/>
      </c>
      <c r="S25" s="210"/>
      <c r="T25" s="211" t="str">
        <f t="shared" si="2"/>
        <v/>
      </c>
      <c r="U25" s="212"/>
      <c r="AD25" s="25"/>
    </row>
    <row r="26" spans="2:30" ht="20.100000000000001" customHeight="1" thickBot="1">
      <c r="B26" s="401"/>
      <c r="C26" s="402"/>
      <c r="D26" s="403"/>
      <c r="E26" s="404"/>
      <c r="F26" s="405"/>
      <c r="G26" s="406"/>
      <c r="H26" s="405"/>
      <c r="I26" s="406"/>
      <c r="J26" s="393" t="str">
        <f t="shared" si="3"/>
        <v/>
      </c>
      <c r="K26" s="394"/>
      <c r="L26" s="403"/>
      <c r="M26" s="404"/>
      <c r="N26" s="407"/>
      <c r="O26" s="408"/>
      <c r="P26" s="395" t="str">
        <f t="shared" si="1"/>
        <v/>
      </c>
      <c r="Q26" s="396"/>
      <c r="R26" s="395" t="str">
        <f>IF(D26="","",IF(共通条件・結果!$AA$7="８地域","-",IF($D26="　","",IF(OR($D26="外気床",$D26="その他床"),0,IF(OR($D26="屋根",$D26="天井"),J26*L26*0.034)))))</f>
        <v/>
      </c>
      <c r="S26" s="396"/>
      <c r="T26" s="397" t="str">
        <f t="shared" si="2"/>
        <v/>
      </c>
      <c r="U26" s="398"/>
      <c r="AD26" s="25"/>
    </row>
    <row r="27" spans="2:30" ht="20.100000000000001" customHeight="1" thickBot="1">
      <c r="B27" s="194" t="s">
        <v>73</v>
      </c>
      <c r="C27" s="195"/>
      <c r="D27" s="195"/>
      <c r="E27" s="195"/>
      <c r="F27" s="195"/>
      <c r="G27" s="195"/>
      <c r="H27" s="195"/>
      <c r="I27" s="195"/>
      <c r="J27" s="195"/>
      <c r="K27" s="195"/>
      <c r="L27" s="195"/>
      <c r="M27" s="195"/>
      <c r="N27" s="195"/>
      <c r="O27" s="342"/>
      <c r="P27" s="399">
        <f>SUM(P19:Q26)</f>
        <v>0</v>
      </c>
      <c r="Q27" s="400"/>
      <c r="R27" s="399">
        <f>IF(共通条件・結果!AA7="８地域","-",SUM(R19:S26))</f>
        <v>0</v>
      </c>
      <c r="S27" s="400"/>
      <c r="T27" s="196">
        <f>SUM(T19:U26)</f>
        <v>0</v>
      </c>
      <c r="U27" s="197"/>
    </row>
    <row r="28" spans="2:30" ht="20.100000000000001" customHeight="1">
      <c r="B28" s="2" t="s">
        <v>158</v>
      </c>
      <c r="C28" s="2"/>
      <c r="D28" s="2"/>
      <c r="E28" s="2"/>
      <c r="F28" s="2"/>
      <c r="G28" s="2"/>
      <c r="H28" s="2"/>
      <c r="I28" s="2"/>
      <c r="J28" s="2"/>
      <c r="K28" s="2"/>
      <c r="L28" s="2"/>
      <c r="M28" s="2"/>
      <c r="N28" s="2"/>
      <c r="O28" s="2"/>
      <c r="P28" s="2"/>
      <c r="Q28" s="2"/>
    </row>
    <row r="29" spans="2:30" ht="20.100000000000001" customHeight="1">
      <c r="B29" s="2"/>
      <c r="C29" s="2"/>
      <c r="D29" s="2"/>
      <c r="E29" s="2"/>
      <c r="F29" s="2"/>
      <c r="G29" s="2"/>
      <c r="H29" s="2"/>
      <c r="I29" s="2"/>
      <c r="J29" s="2"/>
      <c r="K29" s="2"/>
      <c r="L29" s="2"/>
      <c r="M29" s="2"/>
      <c r="N29" s="2"/>
      <c r="O29" s="2"/>
      <c r="P29" s="2"/>
      <c r="Q29" s="2"/>
    </row>
    <row r="30" spans="2:30" ht="20.100000000000001" customHeight="1">
      <c r="B30" s="4"/>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2:30" ht="20.100000000000001" customHeight="1" thickBot="1">
      <c r="B31" s="4" t="s">
        <v>83</v>
      </c>
      <c r="C31" s="2"/>
      <c r="D31" s="2"/>
      <c r="E31" s="2"/>
      <c r="F31" s="2"/>
      <c r="G31" s="2"/>
      <c r="H31" s="2"/>
      <c r="I31" s="2"/>
      <c r="J31" s="2"/>
      <c r="K31" s="2"/>
      <c r="L31" s="2"/>
      <c r="M31" s="2"/>
      <c r="N31" s="2"/>
      <c r="O31" s="2"/>
      <c r="P31" s="2"/>
      <c r="Q31" s="2"/>
      <c r="R31" s="2"/>
      <c r="S31" s="7"/>
      <c r="T31" s="7"/>
      <c r="U31" s="7"/>
      <c r="V31" s="7"/>
      <c r="W31" s="7"/>
      <c r="X31" s="7"/>
      <c r="Y31" s="7"/>
      <c r="Z31" s="2"/>
      <c r="AA31" s="2"/>
      <c r="AB31" s="2"/>
      <c r="AC31" s="2"/>
    </row>
    <row r="32" spans="2:30" ht="20.100000000000001" customHeight="1">
      <c r="B32" s="409" t="s">
        <v>40</v>
      </c>
      <c r="C32" s="410"/>
      <c r="D32" s="127" t="s">
        <v>37</v>
      </c>
      <c r="E32" s="128"/>
      <c r="F32" s="128"/>
      <c r="G32" s="128"/>
      <c r="H32" s="128"/>
      <c r="I32" s="128"/>
      <c r="J32" s="129"/>
      <c r="K32" s="9"/>
      <c r="L32" s="32"/>
      <c r="M32" s="32"/>
      <c r="N32" s="9"/>
      <c r="O32" s="10"/>
      <c r="P32" s="415">
        <f>T32+Y32</f>
        <v>0</v>
      </c>
      <c r="Q32" s="415"/>
      <c r="R32" s="9" t="s">
        <v>84</v>
      </c>
      <c r="S32" s="10" t="s">
        <v>41</v>
      </c>
      <c r="T32" s="416">
        <f>D8*F8+D9*F9+D10*F10+D11*F11+D12*F12</f>
        <v>0</v>
      </c>
      <c r="U32" s="416"/>
      <c r="V32" s="33" t="s">
        <v>85</v>
      </c>
      <c r="W32" s="181" t="s">
        <v>86</v>
      </c>
      <c r="X32" s="181"/>
      <c r="Y32" s="416">
        <f>SUM(J19:K26)</f>
        <v>0</v>
      </c>
      <c r="Z32" s="416"/>
      <c r="AA32" s="34" t="s">
        <v>87</v>
      </c>
      <c r="AB32" s="2"/>
      <c r="AC32" s="2"/>
    </row>
    <row r="33" spans="2:29" ht="20.100000000000001" customHeight="1">
      <c r="B33" s="411"/>
      <c r="C33" s="412"/>
      <c r="D33" s="132" t="s">
        <v>47</v>
      </c>
      <c r="E33" s="133"/>
      <c r="F33" s="133"/>
      <c r="G33" s="133"/>
      <c r="H33" s="133"/>
      <c r="I33" s="133"/>
      <c r="J33" s="134"/>
      <c r="K33" s="8"/>
      <c r="L33" s="8"/>
      <c r="M33" s="8"/>
      <c r="N33" s="8"/>
      <c r="O33" s="8"/>
      <c r="P33" s="8"/>
      <c r="Q33" s="8"/>
      <c r="R33" s="8"/>
      <c r="S33" s="8"/>
      <c r="T33" s="8"/>
      <c r="U33" s="8"/>
      <c r="V33" s="8"/>
      <c r="W33" s="191">
        <f>N13+P27</f>
        <v>0</v>
      </c>
      <c r="X33" s="191"/>
      <c r="Y33" s="191"/>
      <c r="Z33" s="192" t="s">
        <v>115</v>
      </c>
      <c r="AA33" s="193"/>
      <c r="AB33" s="2"/>
      <c r="AC33" s="2"/>
    </row>
    <row r="34" spans="2:29" ht="20.100000000000001" customHeight="1">
      <c r="B34" s="411"/>
      <c r="C34" s="412"/>
      <c r="D34" s="132" t="s">
        <v>48</v>
      </c>
      <c r="E34" s="133"/>
      <c r="F34" s="133"/>
      <c r="G34" s="133"/>
      <c r="H34" s="133"/>
      <c r="I34" s="133"/>
      <c r="J34" s="134"/>
      <c r="K34" s="8"/>
      <c r="L34" s="8"/>
      <c r="M34" s="8"/>
      <c r="N34" s="8"/>
      <c r="O34" s="8"/>
      <c r="P34" s="8"/>
      <c r="Q34" s="8"/>
      <c r="R34" s="8"/>
      <c r="S34" s="8"/>
      <c r="T34" s="8"/>
      <c r="U34" s="8"/>
      <c r="V34" s="8"/>
      <c r="W34" s="191">
        <f>IF(共通条件・結果!AA7="８地域","-",P13+R27)</f>
        <v>0</v>
      </c>
      <c r="X34" s="191"/>
      <c r="Y34" s="191"/>
      <c r="Z34" s="192" t="s">
        <v>115</v>
      </c>
      <c r="AA34" s="193"/>
      <c r="AB34" s="2"/>
      <c r="AC34" s="2"/>
    </row>
    <row r="35" spans="2:29" ht="20.100000000000001" customHeight="1" thickBot="1">
      <c r="B35" s="413"/>
      <c r="C35" s="414"/>
      <c r="D35" s="122" t="s">
        <v>18</v>
      </c>
      <c r="E35" s="123"/>
      <c r="F35" s="123"/>
      <c r="G35" s="123"/>
      <c r="H35" s="123"/>
      <c r="I35" s="123"/>
      <c r="J35" s="124"/>
      <c r="K35" s="7"/>
      <c r="L35" s="7"/>
      <c r="M35" s="7"/>
      <c r="N35" s="7"/>
      <c r="O35" s="7"/>
      <c r="P35" s="7"/>
      <c r="Q35" s="7"/>
      <c r="R35" s="7"/>
      <c r="S35" s="7"/>
      <c r="T35" s="7"/>
      <c r="U35" s="7"/>
      <c r="V35" s="7"/>
      <c r="W35" s="231">
        <f>R13+T27</f>
        <v>0</v>
      </c>
      <c r="X35" s="231"/>
      <c r="Y35" s="231"/>
      <c r="Z35" s="35" t="s">
        <v>88</v>
      </c>
      <c r="AA35" s="36"/>
      <c r="AB35" s="2"/>
      <c r="AC35" s="2"/>
    </row>
    <row r="36" spans="2:29" ht="20.100000000000001" customHeight="1"/>
    <row r="37" spans="2:29" ht="20.100000000000001" customHeight="1"/>
    <row r="38" spans="2:29" ht="20.100000000000001" customHeight="1"/>
    <row r="39" spans="2:29" ht="20.100000000000001" customHeight="1"/>
    <row r="40" spans="2:29" ht="20.100000000000001" customHeight="1"/>
    <row r="41" spans="2:29" ht="20.100000000000001" customHeight="1"/>
    <row r="42" spans="2:29" ht="20.100000000000001" customHeight="1"/>
    <row r="43" spans="2:29" ht="20.100000000000001" customHeight="1"/>
    <row r="44" spans="2:29" ht="20.100000000000001" customHeight="1"/>
    <row r="45" spans="2:29" ht="20.100000000000001" customHeight="1"/>
    <row r="46" spans="2:29" ht="20.100000000000001" customHeight="1"/>
    <row r="47" spans="2:29" ht="20.100000000000001" customHeight="1"/>
    <row r="48" spans="2:29"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sheetProtection password="CC51" sheet="1" objects="1" scenarios="1" selectLockedCells="1"/>
  <mergeCells count="168">
    <mergeCell ref="D35:J35"/>
    <mergeCell ref="W35:Y35"/>
    <mergeCell ref="B32:C35"/>
    <mergeCell ref="D32:J32"/>
    <mergeCell ref="P32:Q32"/>
    <mergeCell ref="T32:U32"/>
    <mergeCell ref="W32:X32"/>
    <mergeCell ref="Y32:Z32"/>
    <mergeCell ref="D33:J33"/>
    <mergeCell ref="W33:Y33"/>
    <mergeCell ref="D34:J34"/>
    <mergeCell ref="W34:Y34"/>
    <mergeCell ref="Z33:AA33"/>
    <mergeCell ref="Z34:AA34"/>
    <mergeCell ref="P26:Q26"/>
    <mergeCell ref="R26:S26"/>
    <mergeCell ref="T26:U26"/>
    <mergeCell ref="P27:Q27"/>
    <mergeCell ref="R27:S27"/>
    <mergeCell ref="T27:U27"/>
    <mergeCell ref="B26:C26"/>
    <mergeCell ref="D26:E26"/>
    <mergeCell ref="F26:G26"/>
    <mergeCell ref="H26:I26"/>
    <mergeCell ref="J26:K26"/>
    <mergeCell ref="L26:M26"/>
    <mergeCell ref="N26:O26"/>
    <mergeCell ref="B27:O27"/>
    <mergeCell ref="T24:U24"/>
    <mergeCell ref="P25:Q25"/>
    <mergeCell ref="R25:S25"/>
    <mergeCell ref="T25:U25"/>
    <mergeCell ref="B24:C24"/>
    <mergeCell ref="D24:E24"/>
    <mergeCell ref="F24:G24"/>
    <mergeCell ref="H24:I24"/>
    <mergeCell ref="J24:K24"/>
    <mergeCell ref="L24:M24"/>
    <mergeCell ref="P24:Q24"/>
    <mergeCell ref="R24:S24"/>
    <mergeCell ref="B25:C25"/>
    <mergeCell ref="D25:E25"/>
    <mergeCell ref="F25:G25"/>
    <mergeCell ref="H25:I25"/>
    <mergeCell ref="J25:K25"/>
    <mergeCell ref="L25:M25"/>
    <mergeCell ref="N24:O24"/>
    <mergeCell ref="N25:O25"/>
    <mergeCell ref="B23:C23"/>
    <mergeCell ref="D23:E23"/>
    <mergeCell ref="F23:G23"/>
    <mergeCell ref="H23:I23"/>
    <mergeCell ref="J23:K23"/>
    <mergeCell ref="L23:M23"/>
    <mergeCell ref="P23:Q23"/>
    <mergeCell ref="R23:S23"/>
    <mergeCell ref="T23:U23"/>
    <mergeCell ref="N23:O23"/>
    <mergeCell ref="B22:C22"/>
    <mergeCell ref="D22:E22"/>
    <mergeCell ref="F22:G22"/>
    <mergeCell ref="H22:I22"/>
    <mergeCell ref="J22:K22"/>
    <mergeCell ref="L22:M22"/>
    <mergeCell ref="P22:Q22"/>
    <mergeCell ref="R22:S22"/>
    <mergeCell ref="T22:U22"/>
    <mergeCell ref="N22:O22"/>
    <mergeCell ref="B21:C21"/>
    <mergeCell ref="D21:E21"/>
    <mergeCell ref="F21:G21"/>
    <mergeCell ref="H21:I21"/>
    <mergeCell ref="J21:K21"/>
    <mergeCell ref="L21:M21"/>
    <mergeCell ref="P21:Q21"/>
    <mergeCell ref="R21:S21"/>
    <mergeCell ref="T21:U21"/>
    <mergeCell ref="N21:O21"/>
    <mergeCell ref="B20:C20"/>
    <mergeCell ref="D20:E20"/>
    <mergeCell ref="F20:G20"/>
    <mergeCell ref="H20:I20"/>
    <mergeCell ref="J20:K20"/>
    <mergeCell ref="L20:M20"/>
    <mergeCell ref="P20:Q20"/>
    <mergeCell ref="R20:S20"/>
    <mergeCell ref="T20:U20"/>
    <mergeCell ref="N20:O20"/>
    <mergeCell ref="B19:C19"/>
    <mergeCell ref="D19:E19"/>
    <mergeCell ref="F19:G19"/>
    <mergeCell ref="H19:I19"/>
    <mergeCell ref="J19:K19"/>
    <mergeCell ref="L19:M19"/>
    <mergeCell ref="P19:Q19"/>
    <mergeCell ref="R19:S19"/>
    <mergeCell ref="T19:U19"/>
    <mergeCell ref="N19:O19"/>
    <mergeCell ref="T16:U18"/>
    <mergeCell ref="N16:O18"/>
    <mergeCell ref="B12:C12"/>
    <mergeCell ref="D12:E12"/>
    <mergeCell ref="F12:G12"/>
    <mergeCell ref="H12:I12"/>
    <mergeCell ref="J12:K12"/>
    <mergeCell ref="L12:M12"/>
    <mergeCell ref="N12:O12"/>
    <mergeCell ref="P12:Q12"/>
    <mergeCell ref="R12:S12"/>
    <mergeCell ref="B13:M13"/>
    <mergeCell ref="N13:O13"/>
    <mergeCell ref="P13:Q13"/>
    <mergeCell ref="R13:S13"/>
    <mergeCell ref="B16:C18"/>
    <mergeCell ref="D16:E18"/>
    <mergeCell ref="F16:G18"/>
    <mergeCell ref="H16:I18"/>
    <mergeCell ref="J16:K18"/>
    <mergeCell ref="L16:M18"/>
    <mergeCell ref="P16:Q18"/>
    <mergeCell ref="R16:S18"/>
    <mergeCell ref="B11:C11"/>
    <mergeCell ref="D11:E11"/>
    <mergeCell ref="F11:G11"/>
    <mergeCell ref="H11:I11"/>
    <mergeCell ref="J11:K11"/>
    <mergeCell ref="L11:M11"/>
    <mergeCell ref="N11:O11"/>
    <mergeCell ref="P11:Q11"/>
    <mergeCell ref="R11:S11"/>
    <mergeCell ref="B10:C10"/>
    <mergeCell ref="D10:E10"/>
    <mergeCell ref="F10:G10"/>
    <mergeCell ref="H10:I10"/>
    <mergeCell ref="J10:K10"/>
    <mergeCell ref="L10:M10"/>
    <mergeCell ref="N10:O10"/>
    <mergeCell ref="P10:Q10"/>
    <mergeCell ref="R10:S10"/>
    <mergeCell ref="B9:C9"/>
    <mergeCell ref="D9:E9"/>
    <mergeCell ref="F9:G9"/>
    <mergeCell ref="H9:I9"/>
    <mergeCell ref="J9:K9"/>
    <mergeCell ref="L9:M9"/>
    <mergeCell ref="N9:O9"/>
    <mergeCell ref="P9:Q9"/>
    <mergeCell ref="R9:S9"/>
    <mergeCell ref="B8:C8"/>
    <mergeCell ref="D8:E8"/>
    <mergeCell ref="F8:G8"/>
    <mergeCell ref="H8:I8"/>
    <mergeCell ref="J8:K8"/>
    <mergeCell ref="L8:M8"/>
    <mergeCell ref="N8:O8"/>
    <mergeCell ref="P8:Q8"/>
    <mergeCell ref="R8:S8"/>
    <mergeCell ref="B2:AA2"/>
    <mergeCell ref="B5:C7"/>
    <mergeCell ref="H5:I7"/>
    <mergeCell ref="J5:K7"/>
    <mergeCell ref="L5:M7"/>
    <mergeCell ref="N5:O7"/>
    <mergeCell ref="P5:Q7"/>
    <mergeCell ref="R5:S7"/>
    <mergeCell ref="D7:E7"/>
    <mergeCell ref="F7:G7"/>
    <mergeCell ref="D5:G6"/>
  </mergeCells>
  <phoneticPr fontId="4"/>
  <conditionalFormatting sqref="B8:C8">
    <cfRule type="expression" dxfId="760" priority="211" stopIfTrue="1">
      <formula>$AE$2&lt;&gt;2</formula>
    </cfRule>
    <cfRule type="expression" dxfId="759" priority="212" stopIfTrue="1">
      <formula>$AE$2&lt;&gt;2</formula>
    </cfRule>
  </conditionalFormatting>
  <conditionalFormatting sqref="D8:E8">
    <cfRule type="expression" dxfId="758" priority="209" stopIfTrue="1">
      <formula>$AE$2&lt;&gt;2</formula>
    </cfRule>
    <cfRule type="expression" dxfId="757" priority="210" stopIfTrue="1">
      <formula>$AE$2&lt;&gt;2</formula>
    </cfRule>
  </conditionalFormatting>
  <conditionalFormatting sqref="F8:G8">
    <cfRule type="expression" dxfId="756" priority="207" stopIfTrue="1">
      <formula>$AE$2&lt;&gt;2</formula>
    </cfRule>
    <cfRule type="expression" dxfId="755" priority="208" stopIfTrue="1">
      <formula>$AE$2&lt;&gt;2</formula>
    </cfRule>
  </conditionalFormatting>
  <conditionalFormatting sqref="H8:I8">
    <cfRule type="expression" dxfId="754" priority="205" stopIfTrue="1">
      <formula>$AE$2&lt;&gt;2</formula>
    </cfRule>
    <cfRule type="expression" dxfId="753" priority="206" stopIfTrue="1">
      <formula>$AE$2&lt;&gt;2</formula>
    </cfRule>
  </conditionalFormatting>
  <conditionalFormatting sqref="J8:K8">
    <cfRule type="expression" dxfId="752" priority="203" stopIfTrue="1">
      <formula>$AE$2&lt;&gt;2</formula>
    </cfRule>
    <cfRule type="expression" dxfId="751" priority="204" stopIfTrue="1">
      <formula>$AE$2&lt;&gt;2</formula>
    </cfRule>
  </conditionalFormatting>
  <conditionalFormatting sqref="L8:M8">
    <cfRule type="expression" dxfId="750" priority="201" stopIfTrue="1">
      <formula>$AE$2&lt;&gt;2</formula>
    </cfRule>
    <cfRule type="expression" dxfId="749" priority="202" stopIfTrue="1">
      <formula>$AE$2&lt;&gt;2</formula>
    </cfRule>
  </conditionalFormatting>
  <conditionalFormatting sqref="B9:C9">
    <cfRule type="expression" dxfId="748" priority="199" stopIfTrue="1">
      <formula>$AE$2&lt;&gt;2</formula>
    </cfRule>
    <cfRule type="expression" dxfId="747" priority="200" stopIfTrue="1">
      <formula>$AE$2&lt;&gt;2</formula>
    </cfRule>
  </conditionalFormatting>
  <conditionalFormatting sqref="D9:E9">
    <cfRule type="expression" dxfId="746" priority="197" stopIfTrue="1">
      <formula>$AE$2&lt;&gt;2</formula>
    </cfRule>
    <cfRule type="expression" dxfId="745" priority="198" stopIfTrue="1">
      <formula>$AE$2&lt;&gt;2</formula>
    </cfRule>
  </conditionalFormatting>
  <conditionalFormatting sqref="F9:G9">
    <cfRule type="expression" dxfId="744" priority="195" stopIfTrue="1">
      <formula>$AE$2&lt;&gt;2</formula>
    </cfRule>
    <cfRule type="expression" dxfId="743" priority="196" stopIfTrue="1">
      <formula>$AE$2&lt;&gt;2</formula>
    </cfRule>
  </conditionalFormatting>
  <conditionalFormatting sqref="H9:I9">
    <cfRule type="expression" dxfId="742" priority="193" stopIfTrue="1">
      <formula>$AE$2&lt;&gt;2</formula>
    </cfRule>
    <cfRule type="expression" dxfId="741" priority="194" stopIfTrue="1">
      <formula>$AE$2&lt;&gt;2</formula>
    </cfRule>
  </conditionalFormatting>
  <conditionalFormatting sqref="J9:K9">
    <cfRule type="expression" dxfId="740" priority="191" stopIfTrue="1">
      <formula>$AE$2&lt;&gt;2</formula>
    </cfRule>
    <cfRule type="expression" dxfId="739" priority="192" stopIfTrue="1">
      <formula>$AE$2&lt;&gt;2</formula>
    </cfRule>
  </conditionalFormatting>
  <conditionalFormatting sqref="L9:M9">
    <cfRule type="expression" dxfId="738" priority="189" stopIfTrue="1">
      <formula>$AE$2&lt;&gt;2</formula>
    </cfRule>
    <cfRule type="expression" dxfId="737" priority="190" stopIfTrue="1">
      <formula>$AE$2&lt;&gt;2</formula>
    </cfRule>
  </conditionalFormatting>
  <conditionalFormatting sqref="B10:C10">
    <cfRule type="expression" dxfId="736" priority="187" stopIfTrue="1">
      <formula>$AE$2&lt;&gt;2</formula>
    </cfRule>
    <cfRule type="expression" dxfId="735" priority="188" stopIfTrue="1">
      <formula>$AE$2&lt;&gt;2</formula>
    </cfRule>
  </conditionalFormatting>
  <conditionalFormatting sqref="D10:E10">
    <cfRule type="expression" dxfId="734" priority="185" stopIfTrue="1">
      <formula>$AE$2&lt;&gt;2</formula>
    </cfRule>
    <cfRule type="expression" dxfId="733" priority="186" stopIfTrue="1">
      <formula>$AE$2&lt;&gt;2</formula>
    </cfRule>
  </conditionalFormatting>
  <conditionalFormatting sqref="F10:G10">
    <cfRule type="expression" dxfId="732" priority="183" stopIfTrue="1">
      <formula>$AE$2&lt;&gt;2</formula>
    </cfRule>
    <cfRule type="expression" dxfId="731" priority="184" stopIfTrue="1">
      <formula>$AE$2&lt;&gt;2</formula>
    </cfRule>
  </conditionalFormatting>
  <conditionalFormatting sqref="H10:I10">
    <cfRule type="expression" dxfId="730" priority="181" stopIfTrue="1">
      <formula>$AE$2&lt;&gt;2</formula>
    </cfRule>
    <cfRule type="expression" dxfId="729" priority="182" stopIfTrue="1">
      <formula>$AE$2&lt;&gt;2</formula>
    </cfRule>
  </conditionalFormatting>
  <conditionalFormatting sqref="J10:K10">
    <cfRule type="expression" dxfId="728" priority="179" stopIfTrue="1">
      <formula>$AE$2&lt;&gt;2</formula>
    </cfRule>
    <cfRule type="expression" dxfId="727" priority="180" stopIfTrue="1">
      <formula>$AE$2&lt;&gt;2</formula>
    </cfRule>
  </conditionalFormatting>
  <conditionalFormatting sqref="L10:M10">
    <cfRule type="expression" dxfId="726" priority="177" stopIfTrue="1">
      <formula>$AE$2&lt;&gt;2</formula>
    </cfRule>
    <cfRule type="expression" dxfId="725" priority="178" stopIfTrue="1">
      <formula>$AE$2&lt;&gt;2</formula>
    </cfRule>
  </conditionalFormatting>
  <conditionalFormatting sqref="B11:C11">
    <cfRule type="expression" dxfId="724" priority="175" stopIfTrue="1">
      <formula>$AE$2&lt;&gt;2</formula>
    </cfRule>
    <cfRule type="expression" dxfId="723" priority="176" stopIfTrue="1">
      <formula>$AE$2&lt;&gt;2</formula>
    </cfRule>
  </conditionalFormatting>
  <conditionalFormatting sqref="D11:E11">
    <cfRule type="expression" dxfId="722" priority="173" stopIfTrue="1">
      <formula>$AE$2&lt;&gt;2</formula>
    </cfRule>
    <cfRule type="expression" dxfId="721" priority="174" stopIfTrue="1">
      <formula>$AE$2&lt;&gt;2</formula>
    </cfRule>
  </conditionalFormatting>
  <conditionalFormatting sqref="F11:G11">
    <cfRule type="expression" dxfId="720" priority="171" stopIfTrue="1">
      <formula>$AE$2&lt;&gt;2</formula>
    </cfRule>
    <cfRule type="expression" dxfId="719" priority="172" stopIfTrue="1">
      <formula>$AE$2&lt;&gt;2</formula>
    </cfRule>
  </conditionalFormatting>
  <conditionalFormatting sqref="H11:I11">
    <cfRule type="expression" dxfId="718" priority="169" stopIfTrue="1">
      <formula>$AE$2&lt;&gt;2</formula>
    </cfRule>
    <cfRule type="expression" dxfId="717" priority="170" stopIfTrue="1">
      <formula>$AE$2&lt;&gt;2</formula>
    </cfRule>
  </conditionalFormatting>
  <conditionalFormatting sqref="J11:K11">
    <cfRule type="expression" dxfId="716" priority="168" stopIfTrue="1">
      <formula>$AE$2&lt;&gt;2</formula>
    </cfRule>
  </conditionalFormatting>
  <conditionalFormatting sqref="J11:K11">
    <cfRule type="expression" dxfId="715" priority="167" stopIfTrue="1">
      <formula>$AE$2&lt;&gt;2</formula>
    </cfRule>
  </conditionalFormatting>
  <conditionalFormatting sqref="L11:M11">
    <cfRule type="expression" dxfId="714" priority="166" stopIfTrue="1">
      <formula>$AE$2&lt;&gt;2</formula>
    </cfRule>
  </conditionalFormatting>
  <conditionalFormatting sqref="L11:M11">
    <cfRule type="expression" dxfId="713" priority="165" stopIfTrue="1">
      <formula>$AE$2&lt;&gt;2</formula>
    </cfRule>
  </conditionalFormatting>
  <conditionalFormatting sqref="B12:C12">
    <cfRule type="expression" dxfId="712" priority="163" stopIfTrue="1">
      <formula>$AE$2&lt;&gt;2</formula>
    </cfRule>
    <cfRule type="expression" dxfId="711" priority="164" stopIfTrue="1">
      <formula>$AE$2&lt;&gt;2</formula>
    </cfRule>
  </conditionalFormatting>
  <conditionalFormatting sqref="D12:E12">
    <cfRule type="expression" dxfId="710" priority="161" stopIfTrue="1">
      <formula>$AE$2&lt;&gt;2</formula>
    </cfRule>
    <cfRule type="expression" dxfId="709" priority="162" stopIfTrue="1">
      <formula>$AE$2&lt;&gt;2</formula>
    </cfRule>
  </conditionalFormatting>
  <conditionalFormatting sqref="F12:G12">
    <cfRule type="expression" dxfId="708" priority="159" stopIfTrue="1">
      <formula>$AE$2&lt;&gt;2</formula>
    </cfRule>
    <cfRule type="expression" dxfId="707" priority="160" stopIfTrue="1">
      <formula>$AE$2&lt;&gt;2</formula>
    </cfRule>
  </conditionalFormatting>
  <conditionalFormatting sqref="H12:I12">
    <cfRule type="expression" dxfId="706" priority="157" stopIfTrue="1">
      <formula>$AE$2&lt;&gt;2</formula>
    </cfRule>
    <cfRule type="expression" dxfId="705" priority="158" stopIfTrue="1">
      <formula>$AE$2&lt;&gt;2</formula>
    </cfRule>
  </conditionalFormatting>
  <conditionalFormatting sqref="J12:K12">
    <cfRule type="expression" dxfId="704" priority="156" stopIfTrue="1">
      <formula>$AE$2&lt;&gt;2</formula>
    </cfRule>
  </conditionalFormatting>
  <conditionalFormatting sqref="J12:K12">
    <cfRule type="expression" dxfId="703" priority="155" stopIfTrue="1">
      <formula>$AE$2&lt;&gt;2</formula>
    </cfRule>
  </conditionalFormatting>
  <conditionalFormatting sqref="L12:M12">
    <cfRule type="expression" dxfId="702" priority="154" stopIfTrue="1">
      <formula>$AE$2&lt;&gt;2</formula>
    </cfRule>
  </conditionalFormatting>
  <conditionalFormatting sqref="L12:M12">
    <cfRule type="expression" dxfId="701" priority="153" stopIfTrue="1">
      <formula>$AE$2&lt;&gt;2</formula>
    </cfRule>
  </conditionalFormatting>
  <conditionalFormatting sqref="B19:C19">
    <cfRule type="expression" dxfId="700" priority="151" stopIfTrue="1">
      <formula>$AE$2&lt;&gt;2</formula>
    </cfRule>
    <cfRule type="expression" dxfId="699" priority="152" stopIfTrue="1">
      <formula>$AE$2&lt;&gt;2</formula>
    </cfRule>
  </conditionalFormatting>
  <conditionalFormatting sqref="D19:E19">
    <cfRule type="expression" dxfId="698" priority="149" stopIfTrue="1">
      <formula>$AE$2&lt;&gt;2</formula>
    </cfRule>
    <cfRule type="expression" dxfId="697" priority="150" stopIfTrue="1">
      <formula>$AE$2&lt;&gt;2</formula>
    </cfRule>
  </conditionalFormatting>
  <conditionalFormatting sqref="F19:G19">
    <cfRule type="expression" dxfId="696" priority="147" stopIfTrue="1">
      <formula>$AE$2&lt;&gt;2</formula>
    </cfRule>
    <cfRule type="expression" dxfId="695" priority="148" stopIfTrue="1">
      <formula>$AE$2&lt;&gt;2</formula>
    </cfRule>
  </conditionalFormatting>
  <conditionalFormatting sqref="H19:I19">
    <cfRule type="expression" dxfId="694" priority="145" stopIfTrue="1">
      <formula>$AE$2&lt;&gt;2</formula>
    </cfRule>
    <cfRule type="expression" dxfId="693" priority="146" stopIfTrue="1">
      <formula>$AE$2&lt;&gt;2</formula>
    </cfRule>
  </conditionalFormatting>
  <conditionalFormatting sqref="L19:M19">
    <cfRule type="expression" dxfId="692" priority="144" stopIfTrue="1">
      <formula>$AE$2&lt;&gt;2</formula>
    </cfRule>
  </conditionalFormatting>
  <conditionalFormatting sqref="L19:M19">
    <cfRule type="expression" dxfId="691" priority="143" stopIfTrue="1">
      <formula>$AE$2&lt;&gt;2</formula>
    </cfRule>
  </conditionalFormatting>
  <conditionalFormatting sqref="N19:O19">
    <cfRule type="expression" dxfId="690" priority="142" stopIfTrue="1">
      <formula>$AE$2&lt;&gt;2</formula>
    </cfRule>
  </conditionalFormatting>
  <conditionalFormatting sqref="N19:O19">
    <cfRule type="expression" dxfId="689" priority="141" stopIfTrue="1">
      <formula>$AE$2&lt;&gt;2</formula>
    </cfRule>
  </conditionalFormatting>
  <conditionalFormatting sqref="B20:C20">
    <cfRule type="expression" dxfId="688" priority="140" stopIfTrue="1">
      <formula>$AE$2&lt;&gt;2</formula>
    </cfRule>
  </conditionalFormatting>
  <conditionalFormatting sqref="B20:C20">
    <cfRule type="expression" dxfId="687" priority="139" stopIfTrue="1">
      <formula>$AE$2&lt;&gt;2</formula>
    </cfRule>
  </conditionalFormatting>
  <conditionalFormatting sqref="D20:E20">
    <cfRule type="expression" dxfId="686" priority="138" stopIfTrue="1">
      <formula>$AE$2&lt;&gt;2</formula>
    </cfRule>
  </conditionalFormatting>
  <conditionalFormatting sqref="D20:E20">
    <cfRule type="expression" dxfId="685" priority="137" stopIfTrue="1">
      <formula>$AE$2&lt;&gt;2</formula>
    </cfRule>
  </conditionalFormatting>
  <conditionalFormatting sqref="F20:G20">
    <cfRule type="expression" dxfId="684" priority="136" stopIfTrue="1">
      <formula>$AE$2&lt;&gt;2</formula>
    </cfRule>
  </conditionalFormatting>
  <conditionalFormatting sqref="F20:G20">
    <cfRule type="expression" dxfId="683" priority="135" stopIfTrue="1">
      <formula>$AE$2&lt;&gt;2</formula>
    </cfRule>
  </conditionalFormatting>
  <conditionalFormatting sqref="H20:I20">
    <cfRule type="expression" dxfId="682" priority="134" stopIfTrue="1">
      <formula>$AE$2&lt;&gt;2</formula>
    </cfRule>
  </conditionalFormatting>
  <conditionalFormatting sqref="H20:I20">
    <cfRule type="expression" dxfId="681" priority="133" stopIfTrue="1">
      <formula>$AE$2&lt;&gt;2</formula>
    </cfRule>
  </conditionalFormatting>
  <conditionalFormatting sqref="L20:M20">
    <cfRule type="expression" dxfId="680" priority="132" stopIfTrue="1">
      <formula>$AE$2&lt;&gt;2</formula>
    </cfRule>
  </conditionalFormatting>
  <conditionalFormatting sqref="L20:M20">
    <cfRule type="expression" dxfId="679" priority="131" stopIfTrue="1">
      <formula>$AE$2&lt;&gt;2</formula>
    </cfRule>
  </conditionalFormatting>
  <conditionalFormatting sqref="N20:O20">
    <cfRule type="expression" dxfId="678" priority="130" stopIfTrue="1">
      <formula>$AE$2&lt;&gt;2</formula>
    </cfRule>
  </conditionalFormatting>
  <conditionalFormatting sqref="N20:O20">
    <cfRule type="expression" dxfId="677" priority="129" stopIfTrue="1">
      <formula>$AE$2&lt;&gt;2</formula>
    </cfRule>
  </conditionalFormatting>
  <conditionalFormatting sqref="B21:C21">
    <cfRule type="expression" dxfId="676" priority="128" stopIfTrue="1">
      <formula>$AE$2&lt;&gt;2</formula>
    </cfRule>
  </conditionalFormatting>
  <conditionalFormatting sqref="B21:C21">
    <cfRule type="expression" dxfId="675" priority="127" stopIfTrue="1">
      <formula>$AE$2&lt;&gt;2</formula>
    </cfRule>
  </conditionalFormatting>
  <conditionalFormatting sqref="D21:E21">
    <cfRule type="expression" dxfId="674" priority="126" stopIfTrue="1">
      <formula>$AE$2&lt;&gt;2</formula>
    </cfRule>
  </conditionalFormatting>
  <conditionalFormatting sqref="D21:E21">
    <cfRule type="expression" dxfId="673" priority="125" stopIfTrue="1">
      <formula>$AE$2&lt;&gt;2</formula>
    </cfRule>
  </conditionalFormatting>
  <conditionalFormatting sqref="F21:G21">
    <cfRule type="expression" dxfId="672" priority="124" stopIfTrue="1">
      <formula>$AE$2&lt;&gt;2</formula>
    </cfRule>
  </conditionalFormatting>
  <conditionalFormatting sqref="F21:G21">
    <cfRule type="expression" dxfId="671" priority="123" stopIfTrue="1">
      <formula>$AE$2&lt;&gt;2</formula>
    </cfRule>
  </conditionalFormatting>
  <conditionalFormatting sqref="H21:I21">
    <cfRule type="expression" dxfId="670" priority="122" stopIfTrue="1">
      <formula>$AE$2&lt;&gt;2</formula>
    </cfRule>
  </conditionalFormatting>
  <conditionalFormatting sqref="H21:I21">
    <cfRule type="expression" dxfId="669" priority="121" stopIfTrue="1">
      <formula>$AE$2&lt;&gt;2</formula>
    </cfRule>
  </conditionalFormatting>
  <conditionalFormatting sqref="L21:M21">
    <cfRule type="expression" dxfId="668" priority="120" stopIfTrue="1">
      <formula>$AE$2&lt;&gt;2</formula>
    </cfRule>
  </conditionalFormatting>
  <conditionalFormatting sqref="L21:M21">
    <cfRule type="expression" dxfId="667" priority="119" stopIfTrue="1">
      <formula>$AE$2&lt;&gt;2</formula>
    </cfRule>
  </conditionalFormatting>
  <conditionalFormatting sqref="N21:O21">
    <cfRule type="expression" dxfId="666" priority="118" stopIfTrue="1">
      <formula>$AE$2&lt;&gt;2</formula>
    </cfRule>
  </conditionalFormatting>
  <conditionalFormatting sqref="N21:O21">
    <cfRule type="expression" dxfId="665" priority="117" stopIfTrue="1">
      <formula>$AE$2&lt;&gt;2</formula>
    </cfRule>
  </conditionalFormatting>
  <conditionalFormatting sqref="B22:C22">
    <cfRule type="expression" dxfId="664" priority="116" stopIfTrue="1">
      <formula>$AE$2&lt;&gt;2</formula>
    </cfRule>
  </conditionalFormatting>
  <conditionalFormatting sqref="B22:C22">
    <cfRule type="expression" dxfId="663" priority="115" stopIfTrue="1">
      <formula>$AE$2&lt;&gt;2</formula>
    </cfRule>
  </conditionalFormatting>
  <conditionalFormatting sqref="D22:E22">
    <cfRule type="expression" dxfId="662" priority="114" stopIfTrue="1">
      <formula>$AE$2&lt;&gt;2</formula>
    </cfRule>
  </conditionalFormatting>
  <conditionalFormatting sqref="D22:E22">
    <cfRule type="expression" dxfId="661" priority="113" stopIfTrue="1">
      <formula>$AE$2&lt;&gt;2</formula>
    </cfRule>
  </conditionalFormatting>
  <conditionalFormatting sqref="F22:G22">
    <cfRule type="expression" dxfId="660" priority="112" stopIfTrue="1">
      <formula>$AE$2&lt;&gt;2</formula>
    </cfRule>
  </conditionalFormatting>
  <conditionalFormatting sqref="F22:G22">
    <cfRule type="expression" dxfId="659" priority="111" stopIfTrue="1">
      <formula>$AE$2&lt;&gt;2</formula>
    </cfRule>
  </conditionalFormatting>
  <conditionalFormatting sqref="H22:I22">
    <cfRule type="expression" dxfId="658" priority="110" stopIfTrue="1">
      <formula>$AE$2&lt;&gt;2</formula>
    </cfRule>
  </conditionalFormatting>
  <conditionalFormatting sqref="H22:I22">
    <cfRule type="expression" dxfId="657" priority="109" stopIfTrue="1">
      <formula>$AE$2&lt;&gt;2</formula>
    </cfRule>
  </conditionalFormatting>
  <conditionalFormatting sqref="L22:M22">
    <cfRule type="expression" dxfId="656" priority="108" stopIfTrue="1">
      <formula>$AE$2&lt;&gt;2</formula>
    </cfRule>
  </conditionalFormatting>
  <conditionalFormatting sqref="L22:M22">
    <cfRule type="expression" dxfId="655" priority="107" stopIfTrue="1">
      <formula>$AE$2&lt;&gt;2</formula>
    </cfRule>
  </conditionalFormatting>
  <conditionalFormatting sqref="N22:O22">
    <cfRule type="expression" dxfId="654" priority="106" stopIfTrue="1">
      <formula>$AE$2&lt;&gt;2</formula>
    </cfRule>
  </conditionalFormatting>
  <conditionalFormatting sqref="N22:O22">
    <cfRule type="expression" dxfId="653" priority="105" stopIfTrue="1">
      <formula>$AE$2&lt;&gt;2</formula>
    </cfRule>
  </conditionalFormatting>
  <conditionalFormatting sqref="B23:C23">
    <cfRule type="expression" dxfId="652" priority="104" stopIfTrue="1">
      <formula>$AE$2&lt;&gt;2</formula>
    </cfRule>
  </conditionalFormatting>
  <conditionalFormatting sqref="B23:C23">
    <cfRule type="expression" dxfId="651" priority="103" stopIfTrue="1">
      <formula>$AE$2&lt;&gt;2</formula>
    </cfRule>
  </conditionalFormatting>
  <conditionalFormatting sqref="D23:E23">
    <cfRule type="expression" dxfId="650" priority="102" stopIfTrue="1">
      <formula>$AE$2&lt;&gt;2</formula>
    </cfRule>
  </conditionalFormatting>
  <conditionalFormatting sqref="D23:E23">
    <cfRule type="expression" dxfId="649" priority="101" stopIfTrue="1">
      <formula>$AE$2&lt;&gt;2</formula>
    </cfRule>
  </conditionalFormatting>
  <conditionalFormatting sqref="F23:G23">
    <cfRule type="expression" dxfId="648" priority="100" stopIfTrue="1">
      <formula>$AE$2&lt;&gt;2</formula>
    </cfRule>
  </conditionalFormatting>
  <conditionalFormatting sqref="F23:G23">
    <cfRule type="expression" dxfId="647" priority="99" stopIfTrue="1">
      <formula>$AE$2&lt;&gt;2</formula>
    </cfRule>
  </conditionalFormatting>
  <conditionalFormatting sqref="H23:I23">
    <cfRule type="expression" dxfId="646" priority="98" stopIfTrue="1">
      <formula>$AE$2&lt;&gt;2</formula>
    </cfRule>
  </conditionalFormatting>
  <conditionalFormatting sqref="H23:I23">
    <cfRule type="expression" dxfId="645" priority="97" stopIfTrue="1">
      <formula>$AE$2&lt;&gt;2</formula>
    </cfRule>
  </conditionalFormatting>
  <conditionalFormatting sqref="L23:M23">
    <cfRule type="expression" dxfId="644" priority="96" stopIfTrue="1">
      <formula>$AE$2&lt;&gt;2</formula>
    </cfRule>
  </conditionalFormatting>
  <conditionalFormatting sqref="L23:M23">
    <cfRule type="expression" dxfId="643" priority="95" stopIfTrue="1">
      <formula>$AE$2&lt;&gt;2</formula>
    </cfRule>
  </conditionalFormatting>
  <conditionalFormatting sqref="N23:O23">
    <cfRule type="expression" dxfId="642" priority="94" stopIfTrue="1">
      <formula>$AE$2&lt;&gt;2</formula>
    </cfRule>
  </conditionalFormatting>
  <conditionalFormatting sqref="N23:O23">
    <cfRule type="expression" dxfId="641" priority="93" stopIfTrue="1">
      <formula>$AE$2&lt;&gt;2</formula>
    </cfRule>
  </conditionalFormatting>
  <conditionalFormatting sqref="B24:C24">
    <cfRule type="expression" dxfId="640" priority="92" stopIfTrue="1">
      <formula>$AE$2&lt;&gt;2</formula>
    </cfRule>
  </conditionalFormatting>
  <conditionalFormatting sqref="B24:C24">
    <cfRule type="expression" dxfId="639" priority="91" stopIfTrue="1">
      <formula>$AE$2&lt;&gt;2</formula>
    </cfRule>
  </conditionalFormatting>
  <conditionalFormatting sqref="D24:E24">
    <cfRule type="expression" dxfId="638" priority="90" stopIfTrue="1">
      <formula>$AE$2&lt;&gt;2</formula>
    </cfRule>
  </conditionalFormatting>
  <conditionalFormatting sqref="D24:E24">
    <cfRule type="expression" dxfId="637" priority="89" stopIfTrue="1">
      <formula>$AE$2&lt;&gt;2</formula>
    </cfRule>
  </conditionalFormatting>
  <conditionalFormatting sqref="F24:G24">
    <cfRule type="expression" dxfId="636" priority="88" stopIfTrue="1">
      <formula>$AE$2&lt;&gt;2</formula>
    </cfRule>
  </conditionalFormatting>
  <conditionalFormatting sqref="F24:G24">
    <cfRule type="expression" dxfId="635" priority="87" stopIfTrue="1">
      <formula>$AE$2&lt;&gt;2</formula>
    </cfRule>
  </conditionalFormatting>
  <conditionalFormatting sqref="H24:I24">
    <cfRule type="expression" dxfId="634" priority="86" stopIfTrue="1">
      <formula>$AE$2&lt;&gt;2</formula>
    </cfRule>
  </conditionalFormatting>
  <conditionalFormatting sqref="H24:I24">
    <cfRule type="expression" dxfId="633" priority="85" stopIfTrue="1">
      <formula>$AE$2&lt;&gt;2</formula>
    </cfRule>
  </conditionalFormatting>
  <conditionalFormatting sqref="L24:M24">
    <cfRule type="expression" dxfId="632" priority="84" stopIfTrue="1">
      <formula>$AE$2&lt;&gt;2</formula>
    </cfRule>
  </conditionalFormatting>
  <conditionalFormatting sqref="L24:M24">
    <cfRule type="expression" dxfId="631" priority="83" stopIfTrue="1">
      <formula>$AE$2&lt;&gt;2</formula>
    </cfRule>
  </conditionalFormatting>
  <conditionalFormatting sqref="N24:O24">
    <cfRule type="expression" dxfId="630" priority="82" stopIfTrue="1">
      <formula>$AE$2&lt;&gt;2</formula>
    </cfRule>
  </conditionalFormatting>
  <conditionalFormatting sqref="N24:O24">
    <cfRule type="expression" dxfId="629" priority="81" stopIfTrue="1">
      <formula>$AE$2&lt;&gt;2</formula>
    </cfRule>
  </conditionalFormatting>
  <conditionalFormatting sqref="B25:C25">
    <cfRule type="expression" dxfId="628" priority="80" stopIfTrue="1">
      <formula>$AE$2&lt;&gt;2</formula>
    </cfRule>
  </conditionalFormatting>
  <conditionalFormatting sqref="B25:C25">
    <cfRule type="expression" dxfId="627" priority="79" stopIfTrue="1">
      <formula>$AE$2&lt;&gt;2</formula>
    </cfRule>
  </conditionalFormatting>
  <conditionalFormatting sqref="D25:E25">
    <cfRule type="expression" dxfId="626" priority="78" stopIfTrue="1">
      <formula>$AE$2&lt;&gt;2</formula>
    </cfRule>
  </conditionalFormatting>
  <conditionalFormatting sqref="D25:E25">
    <cfRule type="expression" dxfId="625" priority="77" stopIfTrue="1">
      <formula>$AE$2&lt;&gt;2</formula>
    </cfRule>
  </conditionalFormatting>
  <conditionalFormatting sqref="F25:G25">
    <cfRule type="expression" dxfId="624" priority="76" stopIfTrue="1">
      <formula>$AE$2&lt;&gt;2</formula>
    </cfRule>
  </conditionalFormatting>
  <conditionalFormatting sqref="F25:G25">
    <cfRule type="expression" dxfId="623" priority="75" stopIfTrue="1">
      <formula>$AE$2&lt;&gt;2</formula>
    </cfRule>
  </conditionalFormatting>
  <conditionalFormatting sqref="H25:I25">
    <cfRule type="expression" dxfId="622" priority="74" stopIfTrue="1">
      <formula>$AE$2&lt;&gt;2</formula>
    </cfRule>
  </conditionalFormatting>
  <conditionalFormatting sqref="H25:I25">
    <cfRule type="expression" dxfId="621" priority="73" stopIfTrue="1">
      <formula>$AE$2&lt;&gt;2</formula>
    </cfRule>
  </conditionalFormatting>
  <conditionalFormatting sqref="L25:M25">
    <cfRule type="expression" dxfId="620" priority="72" stopIfTrue="1">
      <formula>$AE$2&lt;&gt;2</formula>
    </cfRule>
  </conditionalFormatting>
  <conditionalFormatting sqref="L25:M25">
    <cfRule type="expression" dxfId="619" priority="71" stopIfTrue="1">
      <formula>$AE$2&lt;&gt;2</formula>
    </cfRule>
  </conditionalFormatting>
  <conditionalFormatting sqref="N25:O25">
    <cfRule type="expression" dxfId="618" priority="70" stopIfTrue="1">
      <formula>$AE$2&lt;&gt;2</formula>
    </cfRule>
  </conditionalFormatting>
  <conditionalFormatting sqref="N25:O25">
    <cfRule type="expression" dxfId="617" priority="69" stopIfTrue="1">
      <formula>$AE$2&lt;&gt;2</formula>
    </cfRule>
  </conditionalFormatting>
  <conditionalFormatting sqref="B26:C26">
    <cfRule type="expression" dxfId="616" priority="68" stopIfTrue="1">
      <formula>$AE$2&lt;&gt;2</formula>
    </cfRule>
  </conditionalFormatting>
  <conditionalFormatting sqref="B26:C26">
    <cfRule type="expression" dxfId="615" priority="67" stopIfTrue="1">
      <formula>$AE$2&lt;&gt;2</formula>
    </cfRule>
  </conditionalFormatting>
  <conditionalFormatting sqref="D26:E26">
    <cfRule type="expression" dxfId="614" priority="66" stopIfTrue="1">
      <formula>$AE$2&lt;&gt;2</formula>
    </cfRule>
  </conditionalFormatting>
  <conditionalFormatting sqref="D26:E26">
    <cfRule type="expression" dxfId="613" priority="65" stopIfTrue="1">
      <formula>$AE$2&lt;&gt;2</formula>
    </cfRule>
  </conditionalFormatting>
  <conditionalFormatting sqref="F26:G26">
    <cfRule type="expression" dxfId="612" priority="64" stopIfTrue="1">
      <formula>$AE$2&lt;&gt;2</formula>
    </cfRule>
  </conditionalFormatting>
  <conditionalFormatting sqref="F26:G26">
    <cfRule type="expression" dxfId="611" priority="63" stopIfTrue="1">
      <formula>$AE$2&lt;&gt;2</formula>
    </cfRule>
  </conditionalFormatting>
  <conditionalFormatting sqref="H26:I26">
    <cfRule type="expression" dxfId="610" priority="62" stopIfTrue="1">
      <formula>$AE$2&lt;&gt;2</formula>
    </cfRule>
  </conditionalFormatting>
  <conditionalFormatting sqref="H26:I26">
    <cfRule type="expression" dxfId="609" priority="61" stopIfTrue="1">
      <formula>$AE$2&lt;&gt;2</formula>
    </cfRule>
  </conditionalFormatting>
  <conditionalFormatting sqref="L26:M26">
    <cfRule type="expression" dxfId="608" priority="60" stopIfTrue="1">
      <formula>$AE$2&lt;&gt;2</formula>
    </cfRule>
  </conditionalFormatting>
  <conditionalFormatting sqref="L26:M26">
    <cfRule type="expression" dxfId="607" priority="59" stopIfTrue="1">
      <formula>$AE$2&lt;&gt;2</formula>
    </cfRule>
  </conditionalFormatting>
  <conditionalFormatting sqref="N26:O26">
    <cfRule type="expression" dxfId="606" priority="58" stopIfTrue="1">
      <formula>$AE$2&lt;&gt;2</formula>
    </cfRule>
  </conditionalFormatting>
  <conditionalFormatting sqref="N26:O26">
    <cfRule type="expression" dxfId="605" priority="57" stopIfTrue="1">
      <formula>$AE$2&lt;&gt;2</formula>
    </cfRule>
  </conditionalFormatting>
  <conditionalFormatting sqref="N8:O8">
    <cfRule type="expression" dxfId="604" priority="56">
      <formula>$AE$2&lt;&gt;2</formula>
    </cfRule>
  </conditionalFormatting>
  <conditionalFormatting sqref="P8:Q8">
    <cfRule type="expression" dxfId="603" priority="55">
      <formula>$AE$2&lt;&gt;2</formula>
    </cfRule>
  </conditionalFormatting>
  <conditionalFormatting sqref="R8:S8">
    <cfRule type="expression" dxfId="602" priority="54">
      <formula>$AE$2&lt;&gt;2</formula>
    </cfRule>
  </conditionalFormatting>
  <conditionalFormatting sqref="N9:O9">
    <cfRule type="expression" dxfId="601" priority="53">
      <formula>$AE$2&lt;&gt;2</formula>
    </cfRule>
  </conditionalFormatting>
  <conditionalFormatting sqref="P9:Q9">
    <cfRule type="expression" dxfId="600" priority="52">
      <formula>$AE$2&lt;&gt;2</formula>
    </cfRule>
  </conditionalFormatting>
  <conditionalFormatting sqref="R9:S9">
    <cfRule type="expression" dxfId="599" priority="51">
      <formula>$AE$2&lt;&gt;2</formula>
    </cfRule>
  </conditionalFormatting>
  <conditionalFormatting sqref="N10:O10">
    <cfRule type="expression" dxfId="598" priority="50">
      <formula>$AE$2&lt;&gt;2</formula>
    </cfRule>
  </conditionalFormatting>
  <conditionalFormatting sqref="P10:Q10">
    <cfRule type="expression" dxfId="597" priority="49">
      <formula>$AE$2&lt;&gt;2</formula>
    </cfRule>
  </conditionalFormatting>
  <conditionalFormatting sqref="R10:S10">
    <cfRule type="expression" dxfId="596" priority="48">
      <formula>$AE$2&lt;&gt;2</formula>
    </cfRule>
  </conditionalFormatting>
  <conditionalFormatting sqref="N11:O11">
    <cfRule type="expression" dxfId="595" priority="47">
      <formula>$AE$2&lt;&gt;2</formula>
    </cfRule>
  </conditionalFormatting>
  <conditionalFormatting sqref="P11:Q11">
    <cfRule type="expression" dxfId="594" priority="46">
      <formula>$AE$2&lt;&gt;2</formula>
    </cfRule>
  </conditionalFormatting>
  <conditionalFormatting sqref="R11:S11">
    <cfRule type="expression" dxfId="593" priority="45">
      <formula>$AE$2&lt;&gt;2</formula>
    </cfRule>
  </conditionalFormatting>
  <conditionalFormatting sqref="N12:O12">
    <cfRule type="expression" dxfId="592" priority="44">
      <formula>$AE$2&lt;&gt;2</formula>
    </cfRule>
  </conditionalFormatting>
  <conditionalFormatting sqref="P12:Q12">
    <cfRule type="expression" dxfId="591" priority="43">
      <formula>$AE$2&lt;&gt;2</formula>
    </cfRule>
  </conditionalFormatting>
  <conditionalFormatting sqref="R12:S12">
    <cfRule type="expression" dxfId="590" priority="42">
      <formula>$AE$2&lt;&gt;2</formula>
    </cfRule>
  </conditionalFormatting>
  <conditionalFormatting sqref="J19:K19">
    <cfRule type="expression" dxfId="589" priority="41">
      <formula>$AE$2&lt;&gt;2</formula>
    </cfRule>
  </conditionalFormatting>
  <conditionalFormatting sqref="P19:Q19">
    <cfRule type="expression" dxfId="588" priority="40">
      <formula>$AE$2&lt;&gt;2</formula>
    </cfRule>
  </conditionalFormatting>
  <conditionalFormatting sqref="R19:S19">
    <cfRule type="expression" dxfId="587" priority="39">
      <formula>$AE$2&lt;&gt;2</formula>
    </cfRule>
  </conditionalFormatting>
  <conditionalFormatting sqref="T19:U19">
    <cfRule type="expression" dxfId="586" priority="38">
      <formula>$AE$2&lt;&gt;2</formula>
    </cfRule>
  </conditionalFormatting>
  <conditionalFormatting sqref="J20:K20">
    <cfRule type="expression" dxfId="585" priority="37">
      <formula>$AE$2&lt;&gt;2</formula>
    </cfRule>
  </conditionalFormatting>
  <conditionalFormatting sqref="P20:Q20">
    <cfRule type="expression" dxfId="584" priority="36">
      <formula>$AE$2&lt;&gt;2</formula>
    </cfRule>
  </conditionalFormatting>
  <conditionalFormatting sqref="R20:S20">
    <cfRule type="expression" dxfId="583" priority="35">
      <formula>$AE$2&lt;&gt;2</formula>
    </cfRule>
  </conditionalFormatting>
  <conditionalFormatting sqref="T20:U20">
    <cfRule type="expression" dxfId="582" priority="34">
      <formula>$AE$2&lt;&gt;2</formula>
    </cfRule>
  </conditionalFormatting>
  <conditionalFormatting sqref="J21:K21">
    <cfRule type="expression" dxfId="581" priority="33">
      <formula>$AE$2&lt;&gt;2</formula>
    </cfRule>
  </conditionalFormatting>
  <conditionalFormatting sqref="P21:Q21">
    <cfRule type="expression" dxfId="580" priority="32">
      <formula>$AE$2&lt;&gt;2</formula>
    </cfRule>
  </conditionalFormatting>
  <conditionalFormatting sqref="R21:S21">
    <cfRule type="expression" dxfId="579" priority="31">
      <formula>$AE$2&lt;&gt;2</formula>
    </cfRule>
  </conditionalFormatting>
  <conditionalFormatting sqref="T21:U21">
    <cfRule type="expression" dxfId="578" priority="30">
      <formula>$AE$2&lt;&gt;2</formula>
    </cfRule>
  </conditionalFormatting>
  <conditionalFormatting sqref="J22:K22">
    <cfRule type="expression" dxfId="577" priority="29">
      <formula>$AE$2&lt;&gt;2</formula>
    </cfRule>
  </conditionalFormatting>
  <conditionalFormatting sqref="P22:Q22">
    <cfRule type="expression" dxfId="576" priority="28">
      <formula>$AE$2&lt;&gt;2</formula>
    </cfRule>
  </conditionalFormatting>
  <conditionalFormatting sqref="R22:S22">
    <cfRule type="expression" dxfId="575" priority="27">
      <formula>$AE$2&lt;&gt;2</formula>
    </cfRule>
  </conditionalFormatting>
  <conditionalFormatting sqref="T22:U22">
    <cfRule type="expression" dxfId="574" priority="26">
      <formula>$AE$2&lt;&gt;2</formula>
    </cfRule>
  </conditionalFormatting>
  <conditionalFormatting sqref="J23:K23">
    <cfRule type="expression" dxfId="573" priority="25">
      <formula>$AE$2&lt;&gt;2</formula>
    </cfRule>
  </conditionalFormatting>
  <conditionalFormatting sqref="P23:Q23">
    <cfRule type="expression" dxfId="572" priority="24">
      <formula>$AE$2&lt;&gt;2</formula>
    </cfRule>
  </conditionalFormatting>
  <conditionalFormatting sqref="R23:S23">
    <cfRule type="expression" dxfId="571" priority="23">
      <formula>$AE$2&lt;&gt;2</formula>
    </cfRule>
  </conditionalFormatting>
  <conditionalFormatting sqref="T23:U23">
    <cfRule type="expression" dxfId="570" priority="22">
      <formula>$AE$2&lt;&gt;2</formula>
    </cfRule>
  </conditionalFormatting>
  <conditionalFormatting sqref="J24:K24">
    <cfRule type="expression" dxfId="569" priority="21">
      <formula>$AE$2&lt;&gt;2</formula>
    </cfRule>
  </conditionalFormatting>
  <conditionalFormatting sqref="P24:Q24">
    <cfRule type="expression" dxfId="568" priority="20">
      <formula>$AE$2&lt;&gt;2</formula>
    </cfRule>
  </conditionalFormatting>
  <conditionalFormatting sqref="R24:S24">
    <cfRule type="expression" dxfId="567" priority="19">
      <formula>$AE$2&lt;&gt;2</formula>
    </cfRule>
  </conditionalFormatting>
  <conditionalFormatting sqref="T24:U24">
    <cfRule type="expression" dxfId="566" priority="18">
      <formula>$AE$2&lt;&gt;2</formula>
    </cfRule>
  </conditionalFormatting>
  <conditionalFormatting sqref="J25:K25">
    <cfRule type="expression" dxfId="565" priority="17">
      <formula>$AE$2&lt;&gt;2</formula>
    </cfRule>
  </conditionalFormatting>
  <conditionalFormatting sqref="P25:Q25">
    <cfRule type="expression" dxfId="564" priority="16">
      <formula>$AE$2&lt;&gt;2</formula>
    </cfRule>
  </conditionalFormatting>
  <conditionalFormatting sqref="R25:S25">
    <cfRule type="expression" dxfId="563" priority="15">
      <formula>$AE$2&lt;&gt;2</formula>
    </cfRule>
  </conditionalFormatting>
  <conditionalFormatting sqref="T25:U25">
    <cfRule type="expression" dxfId="562" priority="14">
      <formula>$AE$2&lt;&gt;2</formula>
    </cfRule>
  </conditionalFormatting>
  <conditionalFormatting sqref="J26:K26">
    <cfRule type="expression" dxfId="561" priority="13">
      <formula>$AE$2&lt;&gt;2</formula>
    </cfRule>
  </conditionalFormatting>
  <conditionalFormatting sqref="P26:Q26">
    <cfRule type="expression" dxfId="560" priority="12">
      <formula>$AE$2&lt;&gt;2</formula>
    </cfRule>
  </conditionalFormatting>
  <conditionalFormatting sqref="R26:S26">
    <cfRule type="expression" dxfId="559" priority="11">
      <formula>$AE$2&lt;&gt;2</formula>
    </cfRule>
  </conditionalFormatting>
  <conditionalFormatting sqref="T26:U26">
    <cfRule type="expression" dxfId="558" priority="10">
      <formula>$AE$2&lt;&gt;2</formula>
    </cfRule>
  </conditionalFormatting>
  <conditionalFormatting sqref="P27:Q27">
    <cfRule type="expression" dxfId="557" priority="9">
      <formula>$AE$2&lt;&gt;2</formula>
    </cfRule>
  </conditionalFormatting>
  <conditionalFormatting sqref="R27:S27">
    <cfRule type="expression" dxfId="556" priority="8">
      <formula>$AE$2&lt;&gt;2</formula>
    </cfRule>
  </conditionalFormatting>
  <conditionalFormatting sqref="T27:U27">
    <cfRule type="expression" dxfId="555" priority="7">
      <formula>$AE$2&lt;&gt;2</formula>
    </cfRule>
  </conditionalFormatting>
  <conditionalFormatting sqref="P32:Q32">
    <cfRule type="expression" dxfId="554" priority="6">
      <formula>$AE$2&lt;&gt;2</formula>
    </cfRule>
  </conditionalFormatting>
  <conditionalFormatting sqref="T32:U32">
    <cfRule type="expression" dxfId="553" priority="5">
      <formula>$AE$2&lt;&gt;2</formula>
    </cfRule>
  </conditionalFormatting>
  <conditionalFormatting sqref="Y32:Z32">
    <cfRule type="expression" dxfId="552" priority="4">
      <formula>$AE$2&lt;&gt;2</formula>
    </cfRule>
  </conditionalFormatting>
  <conditionalFormatting sqref="W33:Y33">
    <cfRule type="expression" dxfId="551" priority="3">
      <formula>$AE$2&lt;&gt;2</formula>
    </cfRule>
  </conditionalFormatting>
  <conditionalFormatting sqref="W34:Y34">
    <cfRule type="expression" dxfId="550" priority="2">
      <formula>$AE$2&lt;&gt;2</formula>
    </cfRule>
  </conditionalFormatting>
  <conditionalFormatting sqref="W35:Y35">
    <cfRule type="expression" dxfId="549" priority="1">
      <formula>$AE$2&lt;&gt;2</formula>
    </cfRule>
  </conditionalFormatting>
  <dataValidations count="3">
    <dataValidation type="list" allowBlank="1" showInputMessage="1" showErrorMessage="1" sqref="L8:M12" xr:uid="{00000000-0002-0000-0900-000000000000}">
      <formula1>"　,雨戸,ｼｬｯﾀｰ,障子"</formula1>
    </dataValidation>
    <dataValidation type="list" allowBlank="1" showInputMessage="1" showErrorMessage="1" sqref="D19:E26" xr:uid="{00000000-0002-0000-0900-000001000000}">
      <formula1>"屋根,天井,外気床,その他床"</formula1>
    </dataValidation>
    <dataValidation type="list" allowBlank="1" showInputMessage="1" showErrorMessage="1" sqref="N19:O26" xr:uid="{00000000-0002-0000-0900-000002000000}">
      <formula1>"　,1.0,0.7"</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FF"/>
  </sheetPr>
  <dimension ref="B1:BD159"/>
  <sheetViews>
    <sheetView showGridLines="0" view="pageBreakPreview" zoomScale="70" zoomScaleNormal="80" zoomScaleSheetLayoutView="70" workbookViewId="0">
      <selection activeCell="K6" sqref="K6:AC6"/>
    </sheetView>
  </sheetViews>
  <sheetFormatPr defaultRowHeight="13.5"/>
  <cols>
    <col min="1" max="1" width="0.75" customWidth="1"/>
    <col min="2" max="3" width="4.125" customWidth="1"/>
    <col min="4" max="29" width="3.625" customWidth="1"/>
    <col min="30" max="30" width="4.125" customWidth="1"/>
    <col min="31" max="42" width="4.125" style="30" hidden="1" customWidth="1"/>
    <col min="43" max="45" width="4.125" style="30" customWidth="1"/>
    <col min="46" max="54" width="3.625" style="30" customWidth="1"/>
    <col min="55" max="56" width="9" style="30"/>
  </cols>
  <sheetData>
    <row r="1" spans="2:56" ht="3.75" customHeight="1"/>
    <row r="2" spans="2:56" ht="30" customHeight="1">
      <c r="B2" s="355" t="s">
        <v>153</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E2" s="93">
        <f>共通条件・結果!AE2</f>
        <v>1</v>
      </c>
      <c r="AG2" s="67" t="s">
        <v>244</v>
      </c>
    </row>
    <row r="3" spans="2:56" s="3" customFormat="1" ht="27" customHeight="1">
      <c r="B3" s="74" t="s">
        <v>245</v>
      </c>
      <c r="J3" s="75"/>
      <c r="K3" s="426" t="s">
        <v>246</v>
      </c>
      <c r="L3" s="427"/>
      <c r="M3" s="427"/>
      <c r="N3" s="428"/>
      <c r="O3" s="76"/>
      <c r="P3" s="426" t="s">
        <v>247</v>
      </c>
      <c r="Q3" s="427"/>
      <c r="R3" s="427"/>
      <c r="S3" s="428"/>
      <c r="AE3" s="2" t="s">
        <v>279</v>
      </c>
      <c r="AF3" s="19"/>
      <c r="AG3" s="77">
        <v>1</v>
      </c>
      <c r="AH3" s="19"/>
      <c r="AI3" s="19"/>
      <c r="AJ3" s="19"/>
      <c r="AK3" s="19"/>
      <c r="AL3" s="19"/>
      <c r="AM3" s="19"/>
      <c r="AN3" s="19"/>
      <c r="AO3" s="19"/>
      <c r="AP3" s="19"/>
      <c r="AQ3" s="19"/>
      <c r="AR3" s="19"/>
      <c r="AS3" s="19"/>
      <c r="AT3" s="19"/>
      <c r="AU3" s="19"/>
      <c r="AV3" s="19"/>
      <c r="AW3" s="19"/>
      <c r="AX3" s="19"/>
      <c r="AY3" s="19"/>
      <c r="AZ3" s="19"/>
      <c r="BA3" s="19"/>
      <c r="BB3" s="19"/>
      <c r="BC3" s="19"/>
      <c r="BD3" s="19"/>
    </row>
    <row r="4" spans="2:56" s="3" customFormat="1" ht="20.100000000000001" customHeight="1" thickBot="1">
      <c r="B4" s="4" t="s">
        <v>270</v>
      </c>
      <c r="C4" s="2"/>
      <c r="D4" s="2"/>
      <c r="E4" s="2"/>
      <c r="F4" s="2"/>
      <c r="G4" s="2"/>
      <c r="H4" s="2"/>
      <c r="I4" s="2"/>
      <c r="J4" s="78"/>
      <c r="K4" s="78"/>
      <c r="L4" s="78"/>
      <c r="M4" s="78"/>
      <c r="N4" s="78"/>
      <c r="O4" s="78"/>
      <c r="P4" s="78"/>
      <c r="Q4" s="78"/>
      <c r="R4" s="78"/>
      <c r="S4" s="78"/>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row>
    <row r="5" spans="2:56" s="3" customFormat="1" ht="20.100000000000001" customHeight="1">
      <c r="B5" s="375" t="s">
        <v>34</v>
      </c>
      <c r="C5" s="376"/>
      <c r="D5" s="148" t="s">
        <v>35</v>
      </c>
      <c r="E5" s="148"/>
      <c r="F5" s="148"/>
      <c r="G5" s="429"/>
      <c r="H5" s="431" t="s">
        <v>110</v>
      </c>
      <c r="I5" s="432"/>
      <c r="J5" s="78"/>
      <c r="K5" s="78"/>
      <c r="L5" s="78"/>
      <c r="M5" s="78"/>
      <c r="N5" s="78"/>
      <c r="O5" s="78"/>
      <c r="P5" s="78"/>
      <c r="Q5" s="78"/>
      <c r="R5" s="78"/>
      <c r="S5" s="78"/>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row>
    <row r="6" spans="2:56" s="3" customFormat="1" ht="20.100000000000001" customHeight="1" thickBot="1">
      <c r="B6" s="379"/>
      <c r="C6" s="380"/>
      <c r="D6" s="262"/>
      <c r="E6" s="262"/>
      <c r="F6" s="262"/>
      <c r="G6" s="430"/>
      <c r="H6" s="433"/>
      <c r="I6" s="434"/>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row>
    <row r="7" spans="2:56" s="3" customFormat="1" ht="20.100000000000001" customHeight="1">
      <c r="B7" s="417"/>
      <c r="C7" s="418"/>
      <c r="D7" s="419"/>
      <c r="E7" s="419"/>
      <c r="F7" s="419"/>
      <c r="G7" s="419"/>
      <c r="H7" s="419"/>
      <c r="I7" s="420"/>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row>
    <row r="8" spans="2:56" s="3" customFormat="1" ht="20.100000000000001" customHeight="1">
      <c r="B8" s="421"/>
      <c r="C8" s="422"/>
      <c r="D8" s="423"/>
      <c r="E8" s="423"/>
      <c r="F8" s="423"/>
      <c r="G8" s="423"/>
      <c r="H8" s="424"/>
      <c r="I8" s="425"/>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row>
    <row r="9" spans="2:56" s="3" customFormat="1" ht="20.100000000000001" customHeight="1">
      <c r="B9" s="421"/>
      <c r="C9" s="422"/>
      <c r="D9" s="423"/>
      <c r="E9" s="423"/>
      <c r="F9" s="423"/>
      <c r="G9" s="423"/>
      <c r="H9" s="424"/>
      <c r="I9" s="425"/>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row>
    <row r="10" spans="2:56" s="3" customFormat="1" ht="20.100000000000001" customHeight="1">
      <c r="B10" s="421"/>
      <c r="C10" s="422"/>
      <c r="D10" s="423"/>
      <c r="E10" s="423"/>
      <c r="F10" s="423"/>
      <c r="G10" s="423"/>
      <c r="H10" s="424"/>
      <c r="I10" s="425"/>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row>
    <row r="11" spans="2:56" s="3" customFormat="1" ht="20.100000000000001" customHeight="1">
      <c r="B11" s="435"/>
      <c r="C11" s="436"/>
      <c r="D11" s="437"/>
      <c r="E11" s="437"/>
      <c r="F11" s="437"/>
      <c r="G11" s="437"/>
      <c r="H11" s="437"/>
      <c r="I11" s="438"/>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row>
    <row r="12" spans="2:56" s="3" customFormat="1" ht="20.100000000000001" customHeight="1">
      <c r="B12" s="421"/>
      <c r="C12" s="422"/>
      <c r="D12" s="424"/>
      <c r="E12" s="424"/>
      <c r="F12" s="424"/>
      <c r="G12" s="424"/>
      <c r="H12" s="424"/>
      <c r="I12" s="425"/>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row>
    <row r="13" spans="2:56" s="3" customFormat="1" ht="20.100000000000001" customHeight="1">
      <c r="B13" s="421"/>
      <c r="C13" s="422"/>
      <c r="D13" s="424"/>
      <c r="E13" s="424"/>
      <c r="F13" s="424"/>
      <c r="G13" s="424"/>
      <c r="H13" s="424"/>
      <c r="I13" s="425"/>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row>
    <row r="14" spans="2:56" s="3" customFormat="1" ht="20.100000000000001" customHeight="1" thickBot="1">
      <c r="B14" s="443"/>
      <c r="C14" s="444"/>
      <c r="D14" s="445"/>
      <c r="E14" s="445"/>
      <c r="F14" s="445"/>
      <c r="G14" s="445"/>
      <c r="H14" s="445"/>
      <c r="I14" s="446"/>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row>
    <row r="15" spans="2:56" s="3" customFormat="1" ht="20.100000000000001" customHeight="1" thickBot="1">
      <c r="B15" s="439" t="s">
        <v>42</v>
      </c>
      <c r="C15" s="440"/>
      <c r="D15" s="440"/>
      <c r="E15" s="440"/>
      <c r="F15" s="440"/>
      <c r="G15" s="440"/>
      <c r="H15" s="196">
        <f>SUM(H7:I14)</f>
        <v>0</v>
      </c>
      <c r="I15" s="197"/>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row>
    <row r="16" spans="2:56" s="3" customFormat="1" ht="20.100000000000001" customHeight="1">
      <c r="B16" s="2" t="s">
        <v>248</v>
      </c>
      <c r="C16" s="79"/>
      <c r="D16" s="79"/>
      <c r="E16" s="79"/>
      <c r="F16" s="79"/>
      <c r="G16" s="79"/>
      <c r="H16" s="80"/>
      <c r="I16" s="80"/>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row>
    <row r="17" spans="2:56" s="3" customFormat="1" ht="20.100000000000001" customHeight="1">
      <c r="B17" s="2"/>
      <c r="C17" s="79"/>
      <c r="D17" s="79"/>
      <c r="E17" s="79"/>
      <c r="F17" s="79"/>
      <c r="G17" s="79"/>
      <c r="H17" s="80"/>
      <c r="I17" s="80"/>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row>
    <row r="18" spans="2:56" s="3" customFormat="1" ht="20.100000000000001" customHeight="1">
      <c r="B18" s="4"/>
      <c r="C18" s="79"/>
      <c r="D18" s="79"/>
      <c r="E18" s="79"/>
      <c r="F18" s="79"/>
      <c r="G18" s="79"/>
      <c r="H18" s="80"/>
      <c r="I18" s="80"/>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row>
    <row r="19" spans="2:56" s="2" customFormat="1" ht="20.100000000000001" customHeight="1" thickBot="1">
      <c r="B19" s="4" t="s">
        <v>269</v>
      </c>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row>
    <row r="20" spans="2:56" s="2" customFormat="1" ht="20.100000000000001" customHeight="1">
      <c r="B20" s="361" t="s">
        <v>34</v>
      </c>
      <c r="C20" s="148"/>
      <c r="D20" s="148" t="s">
        <v>35</v>
      </c>
      <c r="E20" s="148"/>
      <c r="F20" s="148"/>
      <c r="G20" s="148"/>
      <c r="H20" s="248" t="s">
        <v>154</v>
      </c>
      <c r="I20" s="441"/>
      <c r="J20" s="249"/>
      <c r="K20" s="248" t="s">
        <v>113</v>
      </c>
      <c r="L20" s="441"/>
      <c r="M20" s="249"/>
      <c r="N20" s="248" t="s">
        <v>125</v>
      </c>
      <c r="O20" s="441"/>
      <c r="P20" s="249"/>
      <c r="Q20" s="248" t="s">
        <v>112</v>
      </c>
      <c r="R20" s="187"/>
      <c r="S20" s="188"/>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row>
    <row r="21" spans="2:56" s="2" customFormat="1" ht="20.100000000000001" customHeight="1" thickBot="1">
      <c r="B21" s="363"/>
      <c r="C21" s="262"/>
      <c r="D21" s="262"/>
      <c r="E21" s="262"/>
      <c r="F21" s="262"/>
      <c r="G21" s="262"/>
      <c r="H21" s="252"/>
      <c r="I21" s="442"/>
      <c r="J21" s="253"/>
      <c r="K21" s="252"/>
      <c r="L21" s="442"/>
      <c r="M21" s="253"/>
      <c r="N21" s="252"/>
      <c r="O21" s="442"/>
      <c r="P21" s="253"/>
      <c r="Q21" s="294"/>
      <c r="R21" s="291"/>
      <c r="S21" s="295"/>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row>
    <row r="22" spans="2:56" s="2" customFormat="1" ht="20.100000000000001" customHeight="1">
      <c r="B22" s="457" t="str">
        <f>IF(B7="","",B7)</f>
        <v/>
      </c>
      <c r="C22" s="458"/>
      <c r="D22" s="459" t="str">
        <f>IF(D7="","",D7)</f>
        <v/>
      </c>
      <c r="E22" s="460"/>
      <c r="F22" s="460"/>
      <c r="G22" s="458"/>
      <c r="H22" s="235"/>
      <c r="I22" s="461"/>
      <c r="J22" s="236"/>
      <c r="K22" s="235"/>
      <c r="L22" s="461"/>
      <c r="M22" s="236"/>
      <c r="N22" s="462"/>
      <c r="O22" s="463"/>
      <c r="P22" s="464"/>
      <c r="Q22" s="384" t="str">
        <f>IF(H22="","",K22*H22*AH22)</f>
        <v/>
      </c>
      <c r="R22" s="465"/>
      <c r="S22" s="466"/>
      <c r="AE22" s="19"/>
      <c r="AF22" s="19"/>
      <c r="AG22" s="40" t="b">
        <v>0</v>
      </c>
      <c r="AH22" s="40">
        <f t="shared" ref="AH22:AH29" si="0">IF(AG22=TRUE,0.7,1)</f>
        <v>1</v>
      </c>
      <c r="AI22" s="19"/>
      <c r="AJ22" s="19"/>
      <c r="AK22" s="19"/>
      <c r="AL22" s="19"/>
      <c r="AM22" s="19"/>
      <c r="AN22" s="19"/>
      <c r="AO22" s="19"/>
      <c r="AP22" s="19"/>
      <c r="AQ22" s="19"/>
      <c r="AR22" s="19"/>
      <c r="AS22" s="19"/>
      <c r="AT22" s="19"/>
      <c r="AU22" s="19"/>
      <c r="AV22" s="19"/>
      <c r="AW22" s="19"/>
      <c r="AX22" s="19"/>
      <c r="AY22" s="19"/>
      <c r="AZ22" s="19"/>
      <c r="BA22" s="19"/>
      <c r="BB22" s="19"/>
      <c r="BC22" s="19"/>
      <c r="BD22" s="19"/>
    </row>
    <row r="23" spans="2:56" s="2" customFormat="1" ht="20.100000000000001" customHeight="1">
      <c r="B23" s="447" t="str">
        <f>IF(B8="","",B8)</f>
        <v/>
      </c>
      <c r="C23" s="448"/>
      <c r="D23" s="449" t="str">
        <f>IF(D8="","",D8)</f>
        <v/>
      </c>
      <c r="E23" s="450"/>
      <c r="F23" s="450"/>
      <c r="G23" s="451"/>
      <c r="H23" s="226"/>
      <c r="I23" s="452"/>
      <c r="J23" s="227"/>
      <c r="K23" s="226"/>
      <c r="L23" s="452"/>
      <c r="M23" s="227"/>
      <c r="N23" s="453"/>
      <c r="O23" s="454"/>
      <c r="P23" s="455"/>
      <c r="Q23" s="209" t="str">
        <f>IF(H23="","",K23*H23*AH23)</f>
        <v/>
      </c>
      <c r="R23" s="456"/>
      <c r="S23" s="232"/>
      <c r="AE23" s="19"/>
      <c r="AF23" s="19"/>
      <c r="AG23" s="40" t="b">
        <v>0</v>
      </c>
      <c r="AH23" s="40">
        <f t="shared" si="0"/>
        <v>1</v>
      </c>
      <c r="AI23" s="19"/>
      <c r="AJ23" s="19"/>
      <c r="AK23" s="19"/>
      <c r="AL23" s="19"/>
      <c r="AM23" s="19"/>
      <c r="AN23" s="19"/>
      <c r="AO23" s="19"/>
      <c r="AP23" s="19"/>
      <c r="AQ23" s="19"/>
      <c r="AR23" s="19"/>
      <c r="AS23" s="19"/>
      <c r="AT23" s="19"/>
      <c r="AU23" s="19"/>
      <c r="AV23" s="19"/>
      <c r="AW23" s="19"/>
      <c r="AX23" s="19"/>
      <c r="AY23" s="19"/>
      <c r="AZ23" s="19"/>
      <c r="BA23" s="19"/>
      <c r="BB23" s="19"/>
      <c r="BC23" s="19"/>
      <c r="BD23" s="19"/>
    </row>
    <row r="24" spans="2:56" s="2" customFormat="1" ht="20.100000000000001" customHeight="1">
      <c r="B24" s="467" t="str">
        <f>IF(B9="","",B9)</f>
        <v/>
      </c>
      <c r="C24" s="451"/>
      <c r="D24" s="449" t="str">
        <f>IF(D9="","",D9)</f>
        <v/>
      </c>
      <c r="E24" s="450"/>
      <c r="F24" s="450"/>
      <c r="G24" s="451"/>
      <c r="H24" s="226"/>
      <c r="I24" s="452"/>
      <c r="J24" s="227"/>
      <c r="K24" s="226"/>
      <c r="L24" s="452"/>
      <c r="M24" s="227"/>
      <c r="N24" s="453"/>
      <c r="O24" s="454"/>
      <c r="P24" s="455"/>
      <c r="Q24" s="209" t="str">
        <f>IF(H24="","",K24*H24*AH24)</f>
        <v/>
      </c>
      <c r="R24" s="456"/>
      <c r="S24" s="232"/>
      <c r="AE24" s="19"/>
      <c r="AF24" s="19"/>
      <c r="AG24" s="40" t="b">
        <v>0</v>
      </c>
      <c r="AH24" s="40">
        <f t="shared" si="0"/>
        <v>1</v>
      </c>
      <c r="AI24" s="19"/>
      <c r="AJ24" s="19"/>
      <c r="AK24" s="19"/>
      <c r="AL24" s="19"/>
      <c r="AM24" s="19"/>
      <c r="AN24" s="19"/>
      <c r="AO24" s="19"/>
      <c r="AP24" s="19"/>
      <c r="AQ24" s="19"/>
      <c r="AR24" s="19"/>
      <c r="AS24" s="19"/>
      <c r="AT24" s="19"/>
      <c r="AU24" s="19"/>
      <c r="AV24" s="19"/>
      <c r="AW24" s="19"/>
      <c r="AX24" s="19"/>
      <c r="AY24" s="19"/>
      <c r="AZ24" s="19"/>
      <c r="BA24" s="19"/>
      <c r="BB24" s="19"/>
      <c r="BC24" s="19"/>
      <c r="BD24" s="19"/>
    </row>
    <row r="25" spans="2:56" s="2" customFormat="1" ht="20.100000000000001" customHeight="1">
      <c r="B25" s="467" t="str">
        <f>IF(B10="","",B10)</f>
        <v/>
      </c>
      <c r="C25" s="451"/>
      <c r="D25" s="449" t="str">
        <f>IF(D10="","",D10)</f>
        <v/>
      </c>
      <c r="E25" s="450"/>
      <c r="F25" s="450"/>
      <c r="G25" s="451"/>
      <c r="H25" s="226"/>
      <c r="I25" s="452"/>
      <c r="J25" s="227"/>
      <c r="K25" s="226"/>
      <c r="L25" s="452"/>
      <c r="M25" s="227"/>
      <c r="N25" s="453"/>
      <c r="O25" s="454"/>
      <c r="P25" s="455"/>
      <c r="Q25" s="209" t="str">
        <f>IF(H25="","",K25*H25*AH25)</f>
        <v/>
      </c>
      <c r="R25" s="456"/>
      <c r="S25" s="232"/>
      <c r="AE25" s="19"/>
      <c r="AF25" s="19"/>
      <c r="AG25" s="40" t="b">
        <v>0</v>
      </c>
      <c r="AH25" s="40">
        <f t="shared" si="0"/>
        <v>1</v>
      </c>
      <c r="AI25" s="19"/>
      <c r="AJ25" s="19"/>
      <c r="AK25" s="19"/>
      <c r="AL25" s="19"/>
      <c r="AM25" s="19"/>
      <c r="AN25" s="19"/>
      <c r="AO25" s="19"/>
      <c r="AP25" s="19"/>
      <c r="AQ25" s="19"/>
      <c r="AR25" s="19"/>
      <c r="AS25" s="19"/>
      <c r="AT25" s="19"/>
      <c r="AU25" s="19"/>
      <c r="AV25" s="19"/>
      <c r="AW25" s="19"/>
      <c r="AX25" s="19"/>
      <c r="AY25" s="19"/>
      <c r="AZ25" s="19"/>
      <c r="BA25" s="19"/>
      <c r="BB25" s="19"/>
      <c r="BC25" s="19"/>
      <c r="BD25" s="19"/>
    </row>
    <row r="26" spans="2:56" s="2" customFormat="1" ht="20.100000000000001" customHeight="1">
      <c r="B26" s="468" t="str">
        <f>IF(B11="","",B11)</f>
        <v/>
      </c>
      <c r="C26" s="469"/>
      <c r="D26" s="469" t="str">
        <f>IF(D11="","",D11)</f>
        <v/>
      </c>
      <c r="E26" s="469"/>
      <c r="F26" s="469"/>
      <c r="G26" s="469"/>
      <c r="H26" s="230"/>
      <c r="I26" s="230"/>
      <c r="J26" s="230"/>
      <c r="K26" s="230"/>
      <c r="L26" s="230"/>
      <c r="M26" s="230"/>
      <c r="N26" s="470"/>
      <c r="O26" s="470"/>
      <c r="P26" s="470"/>
      <c r="Q26" s="211" t="str">
        <f>IF(H26="","",K26*H26*AH26)</f>
        <v/>
      </c>
      <c r="R26" s="211"/>
      <c r="S26" s="212"/>
      <c r="AE26" s="19"/>
      <c r="AF26" s="19"/>
      <c r="AG26" s="40" t="b">
        <v>0</v>
      </c>
      <c r="AH26" s="40">
        <f t="shared" si="0"/>
        <v>1</v>
      </c>
      <c r="AI26" s="19"/>
      <c r="AJ26" s="19"/>
      <c r="AK26" s="19"/>
      <c r="AL26" s="19"/>
      <c r="AM26" s="19"/>
      <c r="AN26" s="19"/>
      <c r="AO26" s="19"/>
      <c r="AP26" s="19"/>
      <c r="AQ26" s="19"/>
      <c r="AR26" s="19"/>
      <c r="AS26" s="19"/>
      <c r="AT26" s="19"/>
      <c r="AU26" s="19"/>
      <c r="AV26" s="19"/>
      <c r="AW26" s="19"/>
      <c r="AX26" s="19"/>
      <c r="AY26" s="19"/>
      <c r="AZ26" s="19"/>
      <c r="BA26" s="19"/>
      <c r="BB26" s="19"/>
      <c r="BC26" s="19"/>
      <c r="BD26" s="19"/>
    </row>
    <row r="27" spans="2:56" s="2" customFormat="1" ht="20.100000000000001" customHeight="1">
      <c r="B27" s="468" t="str">
        <f t="shared" ref="B27:B29" si="1">IF(B12="","",B12)</f>
        <v/>
      </c>
      <c r="C27" s="469"/>
      <c r="D27" s="469" t="str">
        <f t="shared" ref="D27:D29" si="2">IF(D12="","",D12)</f>
        <v/>
      </c>
      <c r="E27" s="469"/>
      <c r="F27" s="469"/>
      <c r="G27" s="469"/>
      <c r="H27" s="230"/>
      <c r="I27" s="230"/>
      <c r="J27" s="230"/>
      <c r="K27" s="230"/>
      <c r="L27" s="230"/>
      <c r="M27" s="230"/>
      <c r="N27" s="470"/>
      <c r="O27" s="470"/>
      <c r="P27" s="470"/>
      <c r="Q27" s="211" t="str">
        <f t="shared" ref="Q27:Q29" si="3">IF(H27="","",K27*H27*AH27)</f>
        <v/>
      </c>
      <c r="R27" s="211"/>
      <c r="S27" s="212"/>
      <c r="T27" s="81"/>
      <c r="U27" s="81"/>
      <c r="AE27" s="19"/>
      <c r="AF27" s="19"/>
      <c r="AG27" s="40" t="b">
        <v>0</v>
      </c>
      <c r="AH27" s="40">
        <f t="shared" si="0"/>
        <v>1</v>
      </c>
      <c r="AI27" s="19"/>
      <c r="AJ27" s="19"/>
      <c r="AK27" s="19"/>
      <c r="AL27" s="19"/>
      <c r="AM27" s="19"/>
      <c r="AN27" s="19"/>
      <c r="AO27" s="19"/>
      <c r="AP27" s="19"/>
      <c r="AQ27" s="19"/>
      <c r="AR27" s="19"/>
      <c r="AS27" s="19"/>
      <c r="AT27" s="19"/>
      <c r="AU27" s="19"/>
      <c r="AV27" s="19"/>
      <c r="AW27" s="19"/>
      <c r="AX27" s="19"/>
      <c r="AY27" s="19"/>
      <c r="AZ27" s="19"/>
      <c r="BA27" s="19"/>
      <c r="BB27" s="19"/>
      <c r="BC27" s="19"/>
      <c r="BD27" s="19"/>
    </row>
    <row r="28" spans="2:56" s="2" customFormat="1" ht="20.100000000000001" customHeight="1">
      <c r="B28" s="468" t="str">
        <f t="shared" si="1"/>
        <v/>
      </c>
      <c r="C28" s="469"/>
      <c r="D28" s="469" t="str">
        <f t="shared" si="2"/>
        <v/>
      </c>
      <c r="E28" s="469"/>
      <c r="F28" s="469"/>
      <c r="G28" s="469"/>
      <c r="H28" s="230"/>
      <c r="I28" s="230"/>
      <c r="J28" s="230"/>
      <c r="K28" s="230"/>
      <c r="L28" s="230"/>
      <c r="M28" s="230"/>
      <c r="N28" s="470"/>
      <c r="O28" s="470"/>
      <c r="P28" s="470"/>
      <c r="Q28" s="211" t="str">
        <f t="shared" si="3"/>
        <v/>
      </c>
      <c r="R28" s="211"/>
      <c r="S28" s="212"/>
      <c r="T28" s="81"/>
      <c r="U28" s="81"/>
      <c r="AE28" s="19"/>
      <c r="AF28" s="19"/>
      <c r="AG28" s="40" t="b">
        <v>0</v>
      </c>
      <c r="AH28" s="40">
        <f t="shared" si="0"/>
        <v>1</v>
      </c>
      <c r="AI28" s="19"/>
      <c r="AJ28" s="19"/>
      <c r="AK28" s="19"/>
      <c r="AL28" s="19"/>
      <c r="AM28" s="19"/>
      <c r="AN28" s="19"/>
      <c r="AO28" s="19"/>
      <c r="AP28" s="19"/>
      <c r="AQ28" s="19"/>
      <c r="AR28" s="19"/>
      <c r="AS28" s="19"/>
      <c r="AT28" s="19"/>
      <c r="AU28" s="19"/>
      <c r="AV28" s="19"/>
      <c r="AW28" s="19"/>
      <c r="AX28" s="19"/>
      <c r="AY28" s="19"/>
      <c r="AZ28" s="19"/>
      <c r="BA28" s="19"/>
      <c r="BB28" s="19"/>
      <c r="BC28" s="19"/>
      <c r="BD28" s="19"/>
    </row>
    <row r="29" spans="2:56" s="2" customFormat="1" ht="20.100000000000001" customHeight="1" thickBot="1">
      <c r="B29" s="471" t="str">
        <f t="shared" si="1"/>
        <v/>
      </c>
      <c r="C29" s="472"/>
      <c r="D29" s="473" t="str">
        <f t="shared" si="2"/>
        <v/>
      </c>
      <c r="E29" s="474"/>
      <c r="F29" s="474"/>
      <c r="G29" s="472"/>
      <c r="H29" s="475"/>
      <c r="I29" s="476"/>
      <c r="J29" s="477"/>
      <c r="K29" s="475"/>
      <c r="L29" s="476"/>
      <c r="M29" s="477"/>
      <c r="N29" s="478"/>
      <c r="O29" s="479"/>
      <c r="P29" s="480"/>
      <c r="Q29" s="481" t="str">
        <f t="shared" si="3"/>
        <v/>
      </c>
      <c r="R29" s="482"/>
      <c r="S29" s="483"/>
      <c r="AE29" s="19"/>
      <c r="AF29" s="19"/>
      <c r="AG29" s="40" t="b">
        <v>0</v>
      </c>
      <c r="AH29" s="40">
        <f t="shared" si="0"/>
        <v>1</v>
      </c>
      <c r="AI29" s="19"/>
      <c r="AJ29" s="19"/>
      <c r="AK29" s="19"/>
      <c r="AL29" s="19"/>
      <c r="AM29" s="19"/>
      <c r="AN29" s="19"/>
      <c r="AO29" s="19"/>
      <c r="AP29" s="19"/>
      <c r="AQ29" s="19"/>
      <c r="AR29" s="19"/>
      <c r="AS29" s="19"/>
      <c r="AT29" s="19"/>
      <c r="AU29" s="19"/>
      <c r="AV29" s="19"/>
      <c r="AW29" s="19"/>
      <c r="AX29" s="19"/>
      <c r="AY29" s="19"/>
      <c r="AZ29" s="19"/>
      <c r="BA29" s="19"/>
      <c r="BB29" s="19"/>
      <c r="BC29" s="19"/>
      <c r="BD29" s="19"/>
    </row>
    <row r="30" spans="2:56" s="2" customFormat="1" ht="20.100000000000001" customHeight="1" thickBot="1">
      <c r="B30" s="194" t="s">
        <v>114</v>
      </c>
      <c r="C30" s="195"/>
      <c r="D30" s="195"/>
      <c r="E30" s="195"/>
      <c r="F30" s="195"/>
      <c r="G30" s="195"/>
      <c r="H30" s="196">
        <f>SUM(H22:J29)</f>
        <v>0</v>
      </c>
      <c r="I30" s="196"/>
      <c r="J30" s="196"/>
      <c r="K30" s="484" t="s">
        <v>79</v>
      </c>
      <c r="L30" s="485"/>
      <c r="M30" s="485"/>
      <c r="N30" s="440" t="s">
        <v>79</v>
      </c>
      <c r="O30" s="440"/>
      <c r="P30" s="440"/>
      <c r="Q30" s="399">
        <f>SUM(Q22:S29)</f>
        <v>0</v>
      </c>
      <c r="R30" s="486"/>
      <c r="S30" s="487"/>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row>
    <row r="31" spans="2:56" s="2" customFormat="1" ht="20.100000000000001" customHeight="1">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row>
    <row r="32" spans="2:56" s="3" customFormat="1" ht="20.100000000000001" customHeight="1" thickBot="1">
      <c r="B32" s="4" t="s">
        <v>274</v>
      </c>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row>
    <row r="33" spans="2:56" s="3" customFormat="1" ht="20.100000000000001" customHeight="1">
      <c r="B33" s="242" t="s">
        <v>0</v>
      </c>
      <c r="C33" s="187"/>
      <c r="D33" s="187"/>
      <c r="E33" s="296" t="s">
        <v>108</v>
      </c>
      <c r="F33" s="187"/>
      <c r="G33" s="243"/>
      <c r="H33" s="248" t="s">
        <v>110</v>
      </c>
      <c r="I33" s="187"/>
      <c r="J33" s="243"/>
      <c r="K33" s="248" t="s">
        <v>111</v>
      </c>
      <c r="L33" s="187"/>
      <c r="M33" s="243"/>
      <c r="N33" s="248" t="s">
        <v>125</v>
      </c>
      <c r="O33" s="441"/>
      <c r="P33" s="249"/>
      <c r="Q33" s="488" t="s">
        <v>155</v>
      </c>
      <c r="R33" s="488"/>
      <c r="S33" s="488"/>
      <c r="T33" s="488" t="s">
        <v>156</v>
      </c>
      <c r="U33" s="488"/>
      <c r="V33" s="488"/>
      <c r="W33" s="248" t="s">
        <v>112</v>
      </c>
      <c r="X33" s="187"/>
      <c r="Y33" s="188"/>
      <c r="Z33" s="2"/>
      <c r="AE33" s="19" t="s">
        <v>116</v>
      </c>
      <c r="AF33" s="19"/>
      <c r="AG33" s="19"/>
      <c r="AH33" s="19"/>
      <c r="AI33" s="19"/>
      <c r="AJ33" s="490" t="s">
        <v>126</v>
      </c>
      <c r="AK33" s="490"/>
      <c r="AL33" s="19"/>
      <c r="AM33" s="82"/>
      <c r="AN33" s="19"/>
      <c r="AO33" s="19"/>
      <c r="AP33" s="19"/>
      <c r="AQ33" s="19"/>
      <c r="AR33" s="19"/>
      <c r="AS33" s="19"/>
      <c r="AT33" s="19"/>
      <c r="AU33" s="19"/>
      <c r="AV33" s="19"/>
      <c r="AW33" s="19"/>
      <c r="AX33" s="19"/>
      <c r="AY33" s="19"/>
      <c r="AZ33" s="19"/>
      <c r="BA33" s="19"/>
      <c r="BB33" s="19"/>
      <c r="BC33" s="19"/>
      <c r="BD33" s="19"/>
    </row>
    <row r="34" spans="2:56" s="3" customFormat="1" ht="20.100000000000001" customHeight="1" thickBot="1">
      <c r="B34" s="246"/>
      <c r="C34" s="291"/>
      <c r="D34" s="291"/>
      <c r="E34" s="294"/>
      <c r="F34" s="291"/>
      <c r="G34" s="247"/>
      <c r="H34" s="294"/>
      <c r="I34" s="291"/>
      <c r="J34" s="247"/>
      <c r="K34" s="294"/>
      <c r="L34" s="291"/>
      <c r="M34" s="247"/>
      <c r="N34" s="252"/>
      <c r="O34" s="442"/>
      <c r="P34" s="253"/>
      <c r="Q34" s="489"/>
      <c r="R34" s="489"/>
      <c r="S34" s="489"/>
      <c r="T34" s="489"/>
      <c r="U34" s="489"/>
      <c r="V34" s="489"/>
      <c r="W34" s="294"/>
      <c r="X34" s="291"/>
      <c r="Y34" s="295"/>
      <c r="Z34" s="2"/>
      <c r="AE34" s="19"/>
      <c r="AF34" s="19"/>
      <c r="AG34" s="83"/>
      <c r="AH34" s="84"/>
      <c r="AI34" s="83"/>
      <c r="AJ34" s="85" t="s">
        <v>127</v>
      </c>
      <c r="AK34" s="85" t="s">
        <v>128</v>
      </c>
      <c r="AL34" s="19"/>
      <c r="AM34" s="19"/>
      <c r="AN34" s="82" t="s">
        <v>129</v>
      </c>
      <c r="AO34" s="82"/>
      <c r="AP34" s="82" t="s">
        <v>130</v>
      </c>
      <c r="AQ34" s="19"/>
      <c r="AR34" s="19"/>
      <c r="AS34" s="19"/>
      <c r="AT34" s="19"/>
      <c r="AU34" s="19"/>
      <c r="AV34" s="19"/>
      <c r="AW34" s="19"/>
      <c r="AX34" s="19"/>
      <c r="AY34" s="19"/>
      <c r="AZ34" s="19"/>
      <c r="BA34" s="19"/>
      <c r="BB34" s="19"/>
      <c r="BC34" s="19"/>
      <c r="BD34" s="19"/>
    </row>
    <row r="35" spans="2:56" s="2" customFormat="1" ht="20.100000000000001" customHeight="1">
      <c r="B35" s="366"/>
      <c r="C35" s="491"/>
      <c r="D35" s="491"/>
      <c r="E35" s="235"/>
      <c r="F35" s="461"/>
      <c r="G35" s="236"/>
      <c r="H35" s="235"/>
      <c r="I35" s="461"/>
      <c r="J35" s="236"/>
      <c r="K35" s="235"/>
      <c r="L35" s="461"/>
      <c r="M35" s="236"/>
      <c r="N35" s="462" t="s">
        <v>44</v>
      </c>
      <c r="O35" s="463"/>
      <c r="P35" s="464"/>
      <c r="Q35" s="384" t="str">
        <f>IF(H35="","",IF(AG35=TRUE,0,H35*K35*0.034*AJ35))</f>
        <v/>
      </c>
      <c r="R35" s="465"/>
      <c r="S35" s="385"/>
      <c r="T35" s="211" t="str">
        <f>IF(H35="","",IF(AG35=TRUE,0,H35*K35*0.034*AK35))</f>
        <v/>
      </c>
      <c r="U35" s="211"/>
      <c r="V35" s="211"/>
      <c r="W35" s="240" t="str">
        <f>IF(H35="","",K35*H35*AH35)</f>
        <v/>
      </c>
      <c r="X35" s="240"/>
      <c r="Y35" s="241"/>
      <c r="AE35" s="19" t="s">
        <v>117</v>
      </c>
      <c r="AF35" s="19"/>
      <c r="AG35" s="40" t="b">
        <v>0</v>
      </c>
      <c r="AH35" s="40">
        <f>IF(AG35=TRUE,0.7,1)</f>
        <v>1</v>
      </c>
      <c r="AI35" s="19"/>
      <c r="AJ35" s="40" t="e">
        <f>VLOOKUP(E35,夏方位係数,2,FALSE)</f>
        <v>#N/A</v>
      </c>
      <c r="AK35" s="40" t="e">
        <f t="shared" ref="AK35:AK44" si="4">VLOOKUP(E35,冬方位係数,2,FALSE)</f>
        <v>#N/A</v>
      </c>
      <c r="AL35" s="19"/>
      <c r="AM35" s="86" t="s">
        <v>131</v>
      </c>
      <c r="AN35" s="86" t="b">
        <f>'Ａ（南）'!$V$4</f>
        <v>0</v>
      </c>
      <c r="AO35" s="86" t="s">
        <v>131</v>
      </c>
      <c r="AP35" s="86" t="b">
        <f>'Ａ（南）'!$X$4</f>
        <v>0</v>
      </c>
      <c r="AQ35" s="19"/>
      <c r="AR35" s="19"/>
      <c r="AS35" s="19"/>
      <c r="AT35" s="19"/>
      <c r="AU35" s="19"/>
      <c r="AV35" s="19"/>
      <c r="AW35" s="19"/>
      <c r="AX35" s="19"/>
      <c r="AY35" s="19"/>
      <c r="AZ35" s="19"/>
      <c r="BA35" s="19"/>
      <c r="BB35" s="19"/>
      <c r="BC35" s="19"/>
      <c r="BD35" s="19"/>
    </row>
    <row r="36" spans="2:56" s="2" customFormat="1" ht="20.100000000000001" customHeight="1">
      <c r="B36" s="368"/>
      <c r="C36" s="492"/>
      <c r="D36" s="492"/>
      <c r="E36" s="226"/>
      <c r="F36" s="452"/>
      <c r="G36" s="227"/>
      <c r="H36" s="226"/>
      <c r="I36" s="452"/>
      <c r="J36" s="227"/>
      <c r="K36" s="226"/>
      <c r="L36" s="452"/>
      <c r="M36" s="227"/>
      <c r="N36" s="453"/>
      <c r="O36" s="454"/>
      <c r="P36" s="455"/>
      <c r="Q36" s="211" t="str">
        <f>IF(H36="","",IF(AG36=TRUE,0,H36*K36*0.034*AJ36))</f>
        <v/>
      </c>
      <c r="R36" s="211"/>
      <c r="S36" s="211"/>
      <c r="T36" s="211" t="str">
        <f>IF(H36="","",IF(AG36=TRUE,0,H36*K36*0.034*AK36))</f>
        <v/>
      </c>
      <c r="U36" s="211"/>
      <c r="V36" s="211"/>
      <c r="W36" s="211" t="str">
        <f>IF(H36="","",K36*H36*AH36)</f>
        <v/>
      </c>
      <c r="X36" s="211"/>
      <c r="Y36" s="212"/>
      <c r="AE36" s="19" t="s">
        <v>118</v>
      </c>
      <c r="AF36" s="19"/>
      <c r="AG36" s="40" t="b">
        <v>0</v>
      </c>
      <c r="AH36" s="40">
        <f t="shared" ref="AH36:AH44" si="5">IF(AG36=TRUE,0.7,1)</f>
        <v>1</v>
      </c>
      <c r="AI36" s="19"/>
      <c r="AJ36" s="40" t="e">
        <f t="shared" ref="AJ36:AJ44" si="6">VLOOKUP(E36,夏方位係数,2,FALSE)</f>
        <v>#N/A</v>
      </c>
      <c r="AK36" s="40" t="e">
        <f t="shared" si="4"/>
        <v>#N/A</v>
      </c>
      <c r="AL36" s="19"/>
      <c r="AM36" s="86" t="s">
        <v>132</v>
      </c>
      <c r="AN36" s="86" t="b">
        <f>'Ａ（東）'!$V$4</f>
        <v>0</v>
      </c>
      <c r="AO36" s="86" t="s">
        <v>132</v>
      </c>
      <c r="AP36" s="86" t="b">
        <f>'Ａ（東）'!$X$4</f>
        <v>0</v>
      </c>
      <c r="AQ36" s="19"/>
      <c r="AR36" s="19"/>
      <c r="AS36" s="19"/>
      <c r="AT36" s="19"/>
      <c r="AU36" s="19"/>
      <c r="AV36" s="19"/>
      <c r="AW36" s="19"/>
      <c r="AX36" s="19"/>
      <c r="AY36" s="19"/>
      <c r="AZ36" s="19"/>
      <c r="BA36" s="19"/>
      <c r="BB36" s="19"/>
      <c r="BC36" s="19"/>
      <c r="BD36" s="19"/>
    </row>
    <row r="37" spans="2:56" s="2" customFormat="1" ht="20.100000000000001" customHeight="1">
      <c r="B37" s="368"/>
      <c r="C37" s="492"/>
      <c r="D37" s="492"/>
      <c r="E37" s="226"/>
      <c r="F37" s="452"/>
      <c r="G37" s="227"/>
      <c r="H37" s="226"/>
      <c r="I37" s="452"/>
      <c r="J37" s="227"/>
      <c r="K37" s="226"/>
      <c r="L37" s="452"/>
      <c r="M37" s="227"/>
      <c r="N37" s="453"/>
      <c r="O37" s="454"/>
      <c r="P37" s="455"/>
      <c r="Q37" s="211" t="str">
        <f>IF(H37="","",IF(AG37=TRUE,0,H37*K37*0.034*AJ37))</f>
        <v/>
      </c>
      <c r="R37" s="211"/>
      <c r="S37" s="211"/>
      <c r="T37" s="211" t="str">
        <f>IF(H37="","",IF(AG37=TRUE,0,H37*K37*0.034*AK37))</f>
        <v/>
      </c>
      <c r="U37" s="211"/>
      <c r="V37" s="211"/>
      <c r="W37" s="211" t="str">
        <f>IF(H37="","",K37*H37*AH37)</f>
        <v/>
      </c>
      <c r="X37" s="211"/>
      <c r="Y37" s="212"/>
      <c r="AE37" s="19" t="s">
        <v>119</v>
      </c>
      <c r="AF37" s="19"/>
      <c r="AG37" s="40" t="b">
        <v>0</v>
      </c>
      <c r="AH37" s="40">
        <f t="shared" si="5"/>
        <v>1</v>
      </c>
      <c r="AI37" s="19"/>
      <c r="AJ37" s="40" t="e">
        <f t="shared" si="6"/>
        <v>#N/A</v>
      </c>
      <c r="AK37" s="40" t="e">
        <f t="shared" si="4"/>
        <v>#N/A</v>
      </c>
      <c r="AL37" s="19"/>
      <c r="AM37" s="86" t="s">
        <v>133</v>
      </c>
      <c r="AN37" s="86" t="b">
        <f>'Ａ（北）'!$V$4</f>
        <v>0</v>
      </c>
      <c r="AO37" s="86" t="s">
        <v>133</v>
      </c>
      <c r="AP37" s="86" t="b">
        <f>'Ａ（北）'!$X$4</f>
        <v>0</v>
      </c>
      <c r="AQ37" s="19"/>
      <c r="AR37" s="19"/>
      <c r="AS37" s="19"/>
      <c r="AT37" s="19"/>
      <c r="AU37" s="19"/>
      <c r="AV37" s="19"/>
      <c r="AW37" s="19"/>
      <c r="AX37" s="19"/>
      <c r="AY37" s="19"/>
      <c r="AZ37" s="19"/>
      <c r="BA37" s="19"/>
      <c r="BB37" s="19"/>
      <c r="BC37" s="19"/>
      <c r="BD37" s="19"/>
    </row>
    <row r="38" spans="2:56" s="2" customFormat="1" ht="20.100000000000001" customHeight="1">
      <c r="B38" s="368"/>
      <c r="C38" s="492"/>
      <c r="D38" s="492"/>
      <c r="E38" s="226"/>
      <c r="F38" s="452"/>
      <c r="G38" s="227"/>
      <c r="H38" s="226"/>
      <c r="I38" s="452"/>
      <c r="J38" s="227"/>
      <c r="K38" s="226"/>
      <c r="L38" s="452"/>
      <c r="M38" s="227"/>
      <c r="N38" s="453"/>
      <c r="O38" s="454"/>
      <c r="P38" s="455"/>
      <c r="Q38" s="211" t="str">
        <f>IF(H38="","",IF(AG38=TRUE,0,H38*K38*0.034*AJ38))</f>
        <v/>
      </c>
      <c r="R38" s="211"/>
      <c r="S38" s="211"/>
      <c r="T38" s="211" t="str">
        <f>IF(H38="","",IF(AG38=TRUE,0,H38*K38*0.034*AK38))</f>
        <v/>
      </c>
      <c r="U38" s="211"/>
      <c r="V38" s="211"/>
      <c r="W38" s="211" t="str">
        <f>IF(H38="","",K38*H38*AH38)</f>
        <v/>
      </c>
      <c r="X38" s="211"/>
      <c r="Y38" s="212"/>
      <c r="AE38" s="19" t="s">
        <v>120</v>
      </c>
      <c r="AF38" s="19"/>
      <c r="AG38" s="40" t="b">
        <v>0</v>
      </c>
      <c r="AH38" s="40">
        <f t="shared" si="5"/>
        <v>1</v>
      </c>
      <c r="AI38" s="19"/>
      <c r="AJ38" s="40" t="e">
        <f t="shared" si="6"/>
        <v>#N/A</v>
      </c>
      <c r="AK38" s="40" t="e">
        <f t="shared" si="4"/>
        <v>#N/A</v>
      </c>
      <c r="AL38" s="19"/>
      <c r="AM38" s="86" t="s">
        <v>134</v>
      </c>
      <c r="AN38" s="86" t="b">
        <f>'Ａ（西）'!$V$4</f>
        <v>0</v>
      </c>
      <c r="AO38" s="86" t="s">
        <v>134</v>
      </c>
      <c r="AP38" s="86" t="b">
        <f>'Ａ（西）'!$X$4</f>
        <v>0</v>
      </c>
      <c r="AQ38" s="19"/>
      <c r="AR38" s="19"/>
      <c r="AS38" s="19"/>
      <c r="AT38" s="19"/>
      <c r="AU38" s="19"/>
      <c r="AV38" s="19"/>
      <c r="AW38" s="19"/>
      <c r="AX38" s="19"/>
      <c r="AY38" s="19"/>
      <c r="AZ38" s="19"/>
      <c r="BA38" s="19"/>
      <c r="BB38" s="19"/>
      <c r="BC38" s="19"/>
      <c r="BD38" s="19"/>
    </row>
    <row r="39" spans="2:56" s="2" customFormat="1" ht="20.100000000000001" customHeight="1">
      <c r="B39" s="368"/>
      <c r="C39" s="492"/>
      <c r="D39" s="492"/>
      <c r="E39" s="226"/>
      <c r="F39" s="452"/>
      <c r="G39" s="227"/>
      <c r="H39" s="226"/>
      <c r="I39" s="452"/>
      <c r="J39" s="227"/>
      <c r="K39" s="226"/>
      <c r="L39" s="452"/>
      <c r="M39" s="227"/>
      <c r="N39" s="453"/>
      <c r="O39" s="454"/>
      <c r="P39" s="455"/>
      <c r="Q39" s="211" t="str">
        <f>IF(H39="","",IF(AG39=TRUE,0,H39*K39*0.034*AJ39))</f>
        <v/>
      </c>
      <c r="R39" s="211"/>
      <c r="S39" s="211"/>
      <c r="T39" s="211" t="str">
        <f>IF(H39="","",IF(AG39=TRUE,0,H39*K39*0.034*AK39))</f>
        <v/>
      </c>
      <c r="U39" s="211"/>
      <c r="V39" s="211"/>
      <c r="W39" s="211" t="str">
        <f>IF(H39="","",K39*H39*AH39)</f>
        <v/>
      </c>
      <c r="X39" s="211"/>
      <c r="Y39" s="212"/>
      <c r="AE39" s="19" t="s">
        <v>121</v>
      </c>
      <c r="AF39" s="19"/>
      <c r="AG39" s="40" t="b">
        <v>0</v>
      </c>
      <c r="AH39" s="40">
        <f t="shared" si="5"/>
        <v>1</v>
      </c>
      <c r="AI39" s="19"/>
      <c r="AJ39" s="40" t="e">
        <f t="shared" si="6"/>
        <v>#N/A</v>
      </c>
      <c r="AK39" s="40" t="e">
        <f t="shared" si="4"/>
        <v>#N/A</v>
      </c>
      <c r="AL39" s="19"/>
      <c r="AM39" s="86" t="s">
        <v>135</v>
      </c>
      <c r="AN39" s="86" t="b">
        <f>'Ａ（南東）'!$V$4</f>
        <v>0</v>
      </c>
      <c r="AO39" s="86" t="s">
        <v>135</v>
      </c>
      <c r="AP39" s="86" t="b">
        <f>'Ａ（南東）'!$X$4</f>
        <v>0</v>
      </c>
      <c r="AQ39" s="19"/>
      <c r="AR39" s="19"/>
      <c r="AS39" s="19"/>
      <c r="AT39" s="19"/>
      <c r="AU39" s="19"/>
      <c r="AV39" s="19"/>
      <c r="AW39" s="19"/>
      <c r="AX39" s="19"/>
      <c r="AY39" s="19"/>
      <c r="AZ39" s="19"/>
      <c r="BA39" s="19"/>
      <c r="BB39" s="19"/>
      <c r="BC39" s="19"/>
      <c r="BD39" s="19"/>
    </row>
    <row r="40" spans="2:56" s="2" customFormat="1" ht="20.100000000000001" customHeight="1">
      <c r="B40" s="368"/>
      <c r="C40" s="492"/>
      <c r="D40" s="492"/>
      <c r="E40" s="226"/>
      <c r="F40" s="452"/>
      <c r="G40" s="227"/>
      <c r="H40" s="226"/>
      <c r="I40" s="452"/>
      <c r="J40" s="227"/>
      <c r="K40" s="226"/>
      <c r="L40" s="452"/>
      <c r="M40" s="227"/>
      <c r="N40" s="453"/>
      <c r="O40" s="454"/>
      <c r="P40" s="455"/>
      <c r="Q40" s="211" t="str">
        <f t="shared" ref="Q40:Q44" si="7">IF(H40="","",IF(AG40=TRUE,0,H40*K40*0.034*AJ40))</f>
        <v/>
      </c>
      <c r="R40" s="211"/>
      <c r="S40" s="211"/>
      <c r="T40" s="211" t="str">
        <f t="shared" ref="T40:T44" si="8">IF(H40="","",IF(AG40=TRUE,0,H40*K40*0.034*AK40))</f>
        <v/>
      </c>
      <c r="U40" s="211"/>
      <c r="V40" s="211"/>
      <c r="W40" s="211" t="str">
        <f t="shared" ref="W40:W44" si="9">IF(H40="","",K40*H40*AH40)</f>
        <v/>
      </c>
      <c r="X40" s="211"/>
      <c r="Y40" s="212"/>
      <c r="AE40" s="19" t="s">
        <v>122</v>
      </c>
      <c r="AF40" s="19"/>
      <c r="AG40" s="40" t="b">
        <v>0</v>
      </c>
      <c r="AH40" s="40">
        <f t="shared" si="5"/>
        <v>1</v>
      </c>
      <c r="AI40" s="19"/>
      <c r="AJ40" s="40" t="e">
        <f t="shared" si="6"/>
        <v>#N/A</v>
      </c>
      <c r="AK40" s="40" t="e">
        <f t="shared" si="4"/>
        <v>#N/A</v>
      </c>
      <c r="AL40" s="19"/>
      <c r="AM40" s="86" t="s">
        <v>136</v>
      </c>
      <c r="AN40" s="86" t="b">
        <f>'Ａ（北東）'!$V$4</f>
        <v>0</v>
      </c>
      <c r="AO40" s="86" t="s">
        <v>136</v>
      </c>
      <c r="AP40" s="86" t="b">
        <f>'Ａ（北東）'!$X$4</f>
        <v>0</v>
      </c>
      <c r="AQ40" s="19"/>
      <c r="AR40" s="19"/>
      <c r="AS40" s="19"/>
      <c r="AT40" s="19"/>
      <c r="AU40" s="19"/>
      <c r="AV40" s="19"/>
      <c r="AW40" s="19"/>
      <c r="AX40" s="19"/>
      <c r="AY40" s="19"/>
      <c r="AZ40" s="19"/>
      <c r="BA40" s="19"/>
      <c r="BB40" s="19"/>
      <c r="BC40" s="19"/>
      <c r="BD40" s="19"/>
    </row>
    <row r="41" spans="2:56" s="2" customFormat="1" ht="20.100000000000001" customHeight="1">
      <c r="B41" s="368"/>
      <c r="C41" s="492"/>
      <c r="D41" s="492"/>
      <c r="E41" s="226"/>
      <c r="F41" s="452"/>
      <c r="G41" s="227"/>
      <c r="H41" s="226"/>
      <c r="I41" s="452"/>
      <c r="J41" s="227"/>
      <c r="K41" s="226"/>
      <c r="L41" s="452"/>
      <c r="M41" s="227"/>
      <c r="N41" s="453"/>
      <c r="O41" s="454"/>
      <c r="P41" s="455"/>
      <c r="Q41" s="211" t="str">
        <f t="shared" si="7"/>
        <v/>
      </c>
      <c r="R41" s="211"/>
      <c r="S41" s="211"/>
      <c r="T41" s="211" t="str">
        <f t="shared" si="8"/>
        <v/>
      </c>
      <c r="U41" s="211"/>
      <c r="V41" s="211"/>
      <c r="W41" s="211" t="str">
        <f t="shared" si="9"/>
        <v/>
      </c>
      <c r="X41" s="211"/>
      <c r="Y41" s="212"/>
      <c r="AE41" s="19" t="s">
        <v>123</v>
      </c>
      <c r="AF41" s="19"/>
      <c r="AG41" s="40" t="b">
        <v>0</v>
      </c>
      <c r="AH41" s="40">
        <f t="shared" si="5"/>
        <v>1</v>
      </c>
      <c r="AI41" s="19"/>
      <c r="AJ41" s="40" t="e">
        <f t="shared" si="6"/>
        <v>#N/A</v>
      </c>
      <c r="AK41" s="40" t="e">
        <f t="shared" si="4"/>
        <v>#N/A</v>
      </c>
      <c r="AL41" s="19"/>
      <c r="AM41" s="86" t="s">
        <v>137</v>
      </c>
      <c r="AN41" s="86" t="b">
        <f>'Ａ（北西）'!$V$4</f>
        <v>0</v>
      </c>
      <c r="AO41" s="86" t="s">
        <v>137</v>
      </c>
      <c r="AP41" s="86" t="b">
        <f>'Ａ（北西）'!$X$4</f>
        <v>0</v>
      </c>
      <c r="AQ41" s="19"/>
      <c r="AR41" s="19"/>
      <c r="AS41" s="19"/>
      <c r="AT41" s="19"/>
      <c r="AU41" s="19"/>
      <c r="AV41" s="19"/>
      <c r="AW41" s="19"/>
      <c r="AX41" s="19"/>
      <c r="AY41" s="19"/>
      <c r="AZ41" s="19"/>
      <c r="BA41" s="19"/>
      <c r="BB41" s="19"/>
      <c r="BC41" s="19"/>
      <c r="BD41" s="19"/>
    </row>
    <row r="42" spans="2:56" s="2" customFormat="1" ht="20.100000000000001" customHeight="1">
      <c r="B42" s="368"/>
      <c r="C42" s="492"/>
      <c r="D42" s="492"/>
      <c r="E42" s="226"/>
      <c r="F42" s="452"/>
      <c r="G42" s="227"/>
      <c r="H42" s="226"/>
      <c r="I42" s="452"/>
      <c r="J42" s="227"/>
      <c r="K42" s="226"/>
      <c r="L42" s="452"/>
      <c r="M42" s="227"/>
      <c r="N42" s="453"/>
      <c r="O42" s="454"/>
      <c r="P42" s="455"/>
      <c r="Q42" s="211" t="str">
        <f t="shared" si="7"/>
        <v/>
      </c>
      <c r="R42" s="211"/>
      <c r="S42" s="211"/>
      <c r="T42" s="211" t="str">
        <f t="shared" si="8"/>
        <v/>
      </c>
      <c r="U42" s="211"/>
      <c r="V42" s="211"/>
      <c r="W42" s="211" t="str">
        <f t="shared" si="9"/>
        <v/>
      </c>
      <c r="X42" s="211"/>
      <c r="Y42" s="212"/>
      <c r="AE42" s="19" t="s">
        <v>124</v>
      </c>
      <c r="AF42" s="19"/>
      <c r="AG42" s="40" t="b">
        <v>0</v>
      </c>
      <c r="AH42" s="40">
        <f t="shared" si="5"/>
        <v>1</v>
      </c>
      <c r="AI42" s="19"/>
      <c r="AJ42" s="40" t="e">
        <f t="shared" si="6"/>
        <v>#N/A</v>
      </c>
      <c r="AK42" s="40" t="e">
        <f t="shared" si="4"/>
        <v>#N/A</v>
      </c>
      <c r="AL42" s="19"/>
      <c r="AM42" s="86" t="s">
        <v>138</v>
      </c>
      <c r="AN42" s="86" t="b">
        <f>'Ａ（南西）'!$V$4</f>
        <v>0</v>
      </c>
      <c r="AO42" s="86" t="s">
        <v>138</v>
      </c>
      <c r="AP42" s="86" t="b">
        <f>'Ａ（南西）'!$X$4</f>
        <v>0</v>
      </c>
      <c r="AQ42" s="19"/>
      <c r="AR42" s="19"/>
      <c r="AS42" s="19"/>
      <c r="AT42" s="19"/>
      <c r="AU42" s="19"/>
      <c r="AV42" s="19"/>
      <c r="AW42" s="19"/>
      <c r="AX42" s="19"/>
      <c r="AY42" s="19"/>
      <c r="AZ42" s="19"/>
      <c r="BA42" s="19"/>
      <c r="BB42" s="19"/>
      <c r="BC42" s="19"/>
      <c r="BD42" s="19"/>
    </row>
    <row r="43" spans="2:56" s="2" customFormat="1" ht="20.100000000000001" customHeight="1">
      <c r="B43" s="368"/>
      <c r="C43" s="492"/>
      <c r="D43" s="492"/>
      <c r="E43" s="226"/>
      <c r="F43" s="452"/>
      <c r="G43" s="227"/>
      <c r="H43" s="226"/>
      <c r="I43" s="452"/>
      <c r="J43" s="227"/>
      <c r="K43" s="226"/>
      <c r="L43" s="452"/>
      <c r="M43" s="227"/>
      <c r="N43" s="453"/>
      <c r="O43" s="454"/>
      <c r="P43" s="455"/>
      <c r="Q43" s="211" t="str">
        <f t="shared" si="7"/>
        <v/>
      </c>
      <c r="R43" s="211"/>
      <c r="S43" s="211"/>
      <c r="T43" s="211" t="str">
        <f t="shared" si="8"/>
        <v/>
      </c>
      <c r="U43" s="211"/>
      <c r="V43" s="211"/>
      <c r="W43" s="211" t="str">
        <f t="shared" si="9"/>
        <v/>
      </c>
      <c r="X43" s="211"/>
      <c r="Y43" s="212"/>
      <c r="AE43" s="19"/>
      <c r="AF43" s="19"/>
      <c r="AG43" s="40" t="b">
        <v>0</v>
      </c>
      <c r="AH43" s="40">
        <f t="shared" si="5"/>
        <v>1</v>
      </c>
      <c r="AI43" s="19"/>
      <c r="AJ43" s="40" t="e">
        <f t="shared" si="6"/>
        <v>#N/A</v>
      </c>
      <c r="AK43" s="40" t="e">
        <f t="shared" si="4"/>
        <v>#N/A</v>
      </c>
      <c r="AL43" s="19"/>
      <c r="AM43" s="19"/>
      <c r="AN43" s="19"/>
      <c r="AO43" s="19"/>
      <c r="AP43" s="19"/>
      <c r="AQ43" s="19"/>
      <c r="AR43" s="19"/>
      <c r="AS43" s="19"/>
      <c r="AT43" s="19"/>
      <c r="AU43" s="19"/>
      <c r="AV43" s="19"/>
      <c r="AW43" s="19"/>
      <c r="AX43" s="19"/>
      <c r="AY43" s="19"/>
      <c r="AZ43" s="19"/>
      <c r="BA43" s="19"/>
      <c r="BB43" s="19"/>
      <c r="BC43" s="19"/>
      <c r="BD43" s="19"/>
    </row>
    <row r="44" spans="2:56" s="2" customFormat="1" ht="20.100000000000001" customHeight="1" thickBot="1">
      <c r="B44" s="370"/>
      <c r="C44" s="495"/>
      <c r="D44" s="495"/>
      <c r="E44" s="215"/>
      <c r="F44" s="496"/>
      <c r="G44" s="216"/>
      <c r="H44" s="215"/>
      <c r="I44" s="496"/>
      <c r="J44" s="216"/>
      <c r="K44" s="215"/>
      <c r="L44" s="496"/>
      <c r="M44" s="216"/>
      <c r="N44" s="497"/>
      <c r="O44" s="498"/>
      <c r="P44" s="499"/>
      <c r="Q44" s="264" t="str">
        <f t="shared" si="7"/>
        <v/>
      </c>
      <c r="R44" s="264"/>
      <c r="S44" s="264"/>
      <c r="T44" s="264" t="str">
        <f t="shared" si="8"/>
        <v/>
      </c>
      <c r="U44" s="264"/>
      <c r="V44" s="264"/>
      <c r="W44" s="264" t="str">
        <f t="shared" si="9"/>
        <v/>
      </c>
      <c r="X44" s="264"/>
      <c r="Y44" s="265"/>
      <c r="AE44" s="19"/>
      <c r="AF44" s="19"/>
      <c r="AG44" s="40" t="b">
        <v>0</v>
      </c>
      <c r="AH44" s="40">
        <f t="shared" si="5"/>
        <v>1</v>
      </c>
      <c r="AI44" s="19"/>
      <c r="AJ44" s="40" t="e">
        <f t="shared" si="6"/>
        <v>#N/A</v>
      </c>
      <c r="AK44" s="40" t="e">
        <f t="shared" si="4"/>
        <v>#N/A</v>
      </c>
      <c r="AL44" s="19"/>
      <c r="AM44" s="19"/>
      <c r="AN44" s="19"/>
      <c r="AO44" s="19"/>
      <c r="AP44" s="19"/>
      <c r="AQ44" s="19"/>
      <c r="AR44" s="19"/>
      <c r="AS44" s="19"/>
      <c r="AT44" s="19"/>
      <c r="AU44" s="19"/>
      <c r="AV44" s="19"/>
      <c r="AW44" s="19"/>
      <c r="AX44" s="19"/>
      <c r="AY44" s="19"/>
      <c r="AZ44" s="19"/>
      <c r="BA44" s="19"/>
      <c r="BB44" s="19"/>
      <c r="BC44" s="19"/>
      <c r="BD44" s="19"/>
    </row>
    <row r="45" spans="2:56" s="2" customFormat="1" ht="20.100000000000001" customHeight="1" thickBot="1">
      <c r="B45" s="493" t="s">
        <v>109</v>
      </c>
      <c r="C45" s="494"/>
      <c r="D45" s="494"/>
      <c r="E45" s="494"/>
      <c r="F45" s="494"/>
      <c r="G45" s="494"/>
      <c r="H45" s="196">
        <f>SUM(H35:J44)</f>
        <v>0</v>
      </c>
      <c r="I45" s="196"/>
      <c r="J45" s="196"/>
      <c r="K45" s="484" t="s">
        <v>79</v>
      </c>
      <c r="L45" s="485"/>
      <c r="M45" s="485"/>
      <c r="N45" s="484" t="s">
        <v>79</v>
      </c>
      <c r="O45" s="485"/>
      <c r="P45" s="485"/>
      <c r="Q45" s="196">
        <f>SUM(Q35:S44)</f>
        <v>0</v>
      </c>
      <c r="R45" s="196"/>
      <c r="S45" s="196"/>
      <c r="T45" s="196">
        <f>IF(共通条件・結果!AA7="８地域","-",SUM(T35:V44))</f>
        <v>0</v>
      </c>
      <c r="U45" s="196"/>
      <c r="V45" s="196"/>
      <c r="W45" s="196">
        <f>SUM(W35:Y44)</f>
        <v>0</v>
      </c>
      <c r="X45" s="196"/>
      <c r="Y45" s="197"/>
      <c r="AE45" s="19"/>
      <c r="AF45" s="19"/>
      <c r="AG45" s="19"/>
      <c r="AH45" s="19"/>
      <c r="AI45" s="19"/>
      <c r="AJ45" s="40"/>
      <c r="AK45" s="40"/>
      <c r="AL45" s="19"/>
      <c r="AM45" s="19"/>
      <c r="AN45" s="19"/>
      <c r="AO45" s="19"/>
      <c r="AP45" s="19"/>
      <c r="AQ45" s="19"/>
      <c r="AR45" s="19"/>
      <c r="AS45" s="19"/>
      <c r="AT45" s="19"/>
      <c r="AU45" s="19"/>
      <c r="AV45" s="19"/>
      <c r="AW45" s="19"/>
      <c r="AX45" s="19"/>
      <c r="AY45" s="19"/>
      <c r="AZ45" s="19"/>
      <c r="BA45" s="19"/>
      <c r="BB45" s="19"/>
      <c r="BC45" s="19"/>
      <c r="BD45" s="19"/>
    </row>
    <row r="46" spans="2:56" s="2" customFormat="1" ht="20.100000000000001" customHeight="1">
      <c r="B46" s="87"/>
      <c r="AE46" s="19"/>
      <c r="AF46" s="19"/>
      <c r="AG46" s="19"/>
      <c r="AH46" s="19"/>
      <c r="AI46" s="19"/>
      <c r="AJ46" s="40"/>
      <c r="AK46" s="40"/>
      <c r="AL46" s="19"/>
      <c r="AM46" s="19"/>
      <c r="AN46" s="19"/>
      <c r="AO46" s="19"/>
      <c r="AP46" s="19"/>
      <c r="AQ46" s="19"/>
      <c r="AR46" s="19"/>
      <c r="AS46" s="19"/>
      <c r="AT46" s="19"/>
      <c r="AU46" s="19"/>
      <c r="AV46" s="19"/>
      <c r="AW46" s="19"/>
      <c r="AX46" s="19"/>
      <c r="AY46" s="19"/>
      <c r="AZ46" s="19"/>
      <c r="BA46" s="19"/>
      <c r="BB46" s="19"/>
      <c r="BC46" s="19"/>
      <c r="BD46" s="19"/>
    </row>
    <row r="47" spans="2:56" s="2" customFormat="1" ht="20.100000000000001" customHeight="1">
      <c r="AE47" s="19"/>
      <c r="AF47" s="19"/>
      <c r="AG47" s="19"/>
      <c r="AH47" s="19"/>
      <c r="AI47" s="19"/>
      <c r="AJ47" s="40"/>
      <c r="AK47" s="40"/>
      <c r="AL47" s="19"/>
      <c r="AM47" s="19"/>
      <c r="AN47" s="19"/>
      <c r="AO47" s="19"/>
      <c r="AP47" s="19"/>
      <c r="AQ47" s="19"/>
      <c r="AR47" s="19"/>
      <c r="AS47" s="19"/>
      <c r="AT47" s="19"/>
      <c r="AU47" s="19"/>
      <c r="AV47" s="19"/>
      <c r="AW47" s="19"/>
      <c r="AX47" s="19"/>
      <c r="AY47" s="19"/>
      <c r="AZ47" s="19"/>
      <c r="BA47" s="19"/>
      <c r="BB47" s="19"/>
      <c r="BC47" s="19"/>
      <c r="BD47" s="19"/>
    </row>
    <row r="48" spans="2:56" s="3" customFormat="1" ht="20.100000000000001" customHeight="1">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row>
    <row r="49" spans="25:56" s="3" customFormat="1" ht="20.100000000000001" customHeight="1">
      <c r="Y49" s="2"/>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row>
    <row r="50" spans="25:56" s="3" customFormat="1" ht="20.100000000000001" customHeight="1">
      <c r="Y50" s="2"/>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row>
    <row r="51" spans="25:56" s="3" customFormat="1" ht="20.100000000000001" customHeight="1">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row>
    <row r="52" spans="25:56" s="3" customFormat="1" ht="20.100000000000001" customHeight="1">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row>
    <row r="53" spans="25:56" s="3" customFormat="1" ht="20.100000000000001" customHeight="1">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row>
    <row r="54" spans="25:56" s="3" customFormat="1" ht="20.100000000000001" customHeight="1">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row>
    <row r="55" spans="25:56" s="3" customFormat="1" ht="20.100000000000001" customHeight="1">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row>
    <row r="56" spans="25:56" s="3" customFormat="1" ht="20.100000000000001" customHeight="1">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row>
    <row r="57" spans="25:56" s="3" customFormat="1" ht="20.100000000000001" customHeight="1">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row>
    <row r="58" spans="25:56" s="3" customFormat="1" ht="20.100000000000001" customHeight="1">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row>
    <row r="59" spans="25:56" s="3" customFormat="1" ht="20.100000000000001" customHeight="1">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row>
    <row r="60" spans="25:56" s="3" customFormat="1" ht="20.100000000000001" customHeight="1">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row>
    <row r="61" spans="25:56" s="3" customFormat="1" ht="20.100000000000001" customHeight="1">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row>
    <row r="62" spans="25:56" s="3" customFormat="1" ht="20.100000000000001" customHeight="1">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row>
    <row r="63" spans="25:56" s="3" customFormat="1" ht="20.100000000000001" customHeight="1">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row>
    <row r="64" spans="25:56" s="3" customFormat="1" ht="20.100000000000001" customHeight="1">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row>
    <row r="65" spans="31:56" s="3" customFormat="1" ht="20.100000000000001" customHeight="1">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row>
    <row r="66" spans="31:56" s="3" customFormat="1" ht="20.100000000000001" customHeight="1">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row>
    <row r="67" spans="31:56" s="3" customFormat="1" ht="20.100000000000001" customHeight="1">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row>
    <row r="68" spans="31:56" s="3" customFormat="1" ht="20.100000000000001" customHeight="1">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row>
    <row r="69" spans="31:56" s="3" customFormat="1" ht="20.100000000000001" customHeight="1">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row>
    <row r="70" spans="31:56" s="3" customFormat="1" ht="20.100000000000001" customHeight="1">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row>
    <row r="71" spans="31:56" s="3" customFormat="1" ht="20.100000000000001" customHeight="1">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row>
    <row r="72" spans="31:56" s="3" customFormat="1" ht="20.100000000000001" customHeight="1">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row>
    <row r="73" spans="31:56" s="3" customFormat="1" ht="20.100000000000001" customHeight="1">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row>
    <row r="74" spans="31:56" s="3" customFormat="1" ht="20.100000000000001" customHeight="1">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row>
    <row r="75" spans="31:56" s="3" customFormat="1" ht="20.100000000000001" customHeight="1">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row>
    <row r="76" spans="31:56" s="3" customFormat="1" ht="20.100000000000001" customHeight="1">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row>
    <row r="77" spans="31:56" s="3" customFormat="1" ht="20.100000000000001" customHeight="1">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row>
    <row r="78" spans="31:56" s="3" customFormat="1" ht="20.100000000000001" customHeight="1">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row>
    <row r="79" spans="31:56" s="3" customFormat="1" ht="20.100000000000001" customHeight="1">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row>
    <row r="80" spans="31:56" s="3" customFormat="1" ht="20.100000000000001" customHeight="1">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row>
    <row r="81" spans="31:56" s="3" customFormat="1" ht="20.100000000000001" customHeight="1">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row>
    <row r="82" spans="31:56" s="3" customFormat="1" ht="20.100000000000001" customHeight="1">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row>
    <row r="83" spans="31:56" s="3" customFormat="1" ht="20.100000000000001" customHeight="1">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row>
    <row r="84" spans="31:56" s="3" customFormat="1" ht="20.100000000000001" customHeight="1">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row>
    <row r="85" spans="31:56" s="3" customFormat="1" ht="20.100000000000001" customHeight="1">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row>
    <row r="86" spans="31:56" s="3" customFormat="1" ht="20.100000000000001" customHeight="1">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row>
    <row r="87" spans="31:56" s="3" customFormat="1" ht="20.100000000000001" customHeight="1">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row>
    <row r="88" spans="31:56" s="3" customFormat="1" ht="20.100000000000001" customHeight="1">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row>
    <row r="89" spans="31:56" s="3" customFormat="1" ht="20.100000000000001" customHeight="1">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row>
    <row r="90" spans="31:56" s="3" customFormat="1" ht="20.100000000000001" customHeight="1">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row>
    <row r="91" spans="31:56" s="3" customFormat="1" ht="20.100000000000001" customHeight="1">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row>
    <row r="92" spans="31:56" s="3" customFormat="1" ht="20.100000000000001" customHeight="1">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row>
    <row r="93" spans="31:56" s="3" customFormat="1" ht="20.100000000000001" customHeight="1">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row>
    <row r="94" spans="31:56" s="3" customFormat="1" ht="20.100000000000001" customHeight="1">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row>
    <row r="95" spans="31:56" s="3" customFormat="1" ht="20.100000000000001" customHeight="1">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row>
    <row r="96" spans="31:56" s="3" customFormat="1" ht="20.100000000000001" customHeight="1">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row>
    <row r="97" spans="31:56" s="3" customFormat="1" ht="20.100000000000001" customHeight="1">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row>
    <row r="98" spans="31:56" s="3" customFormat="1" ht="20.100000000000001" customHeight="1">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row>
    <row r="99" spans="31:56" s="3" customFormat="1" ht="20.100000000000001" customHeight="1">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row>
    <row r="100" spans="31:56" s="3" customFormat="1" ht="20.100000000000001" customHeight="1">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row>
    <row r="101" spans="31:56" s="3" customFormat="1" ht="20.100000000000001" customHeight="1">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row>
    <row r="102" spans="31:56" s="3" customFormat="1" ht="20.100000000000001" customHeight="1">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row>
    <row r="103" spans="31:56" s="3" customFormat="1" ht="20.100000000000001" customHeight="1">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row>
    <row r="104" spans="31:56" s="3" customFormat="1" ht="20.100000000000001" customHeight="1">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row>
    <row r="105" spans="31:56" s="3" customFormat="1" ht="20.100000000000001" customHeight="1">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row>
    <row r="106" spans="31:56" s="3" customFormat="1" ht="20.100000000000001" customHeight="1">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row>
    <row r="107" spans="31:56" s="3" customFormat="1" ht="20.100000000000001" customHeight="1">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row>
    <row r="108" spans="31:56" s="3" customFormat="1" ht="20.100000000000001" customHeight="1">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row>
    <row r="109" spans="31:56" s="3" customFormat="1" ht="20.100000000000001" customHeight="1">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row>
    <row r="110" spans="31:56" s="3" customFormat="1" ht="20.100000000000001" customHeight="1">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row>
    <row r="111" spans="31:56" s="3" customFormat="1" ht="20.100000000000001" customHeight="1">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row>
    <row r="112" spans="31:56" s="3" customFormat="1" ht="20.100000000000001" customHeight="1">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row>
    <row r="113" spans="31:56" s="3" customFormat="1" ht="20.100000000000001" customHeight="1">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row>
    <row r="114" spans="31:56" s="3" customFormat="1" ht="20.100000000000001" customHeight="1">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row>
    <row r="115" spans="31:56" s="3" customFormat="1" ht="20.100000000000001" customHeight="1">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row>
    <row r="116" spans="31:56" s="3" customFormat="1" ht="20.100000000000001" customHeight="1">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row>
    <row r="117" spans="31:56" s="3" customFormat="1" ht="20.100000000000001" customHeight="1">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row>
    <row r="118" spans="31:56" s="3" customFormat="1" ht="20.100000000000001" customHeight="1">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row>
    <row r="119" spans="31:56" s="3" customFormat="1" ht="20.100000000000001" customHeight="1">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row>
    <row r="120" spans="31:56" s="3" customFormat="1" ht="20.100000000000001" customHeight="1">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row>
    <row r="121" spans="31:56" s="3" customFormat="1" ht="20.100000000000001" customHeight="1">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row>
    <row r="122" spans="31:56" s="3" customFormat="1" ht="20.100000000000001" customHeight="1">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row>
    <row r="123" spans="31:56" s="3" customFormat="1" ht="20.100000000000001" customHeight="1">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row>
    <row r="124" spans="31:56" s="3" customFormat="1" ht="20.100000000000001" customHeight="1">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row>
    <row r="125" spans="31:56" s="3" customFormat="1" ht="20.100000000000001" customHeight="1">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row>
    <row r="126" spans="31:56" s="3" customFormat="1" ht="20.100000000000001" customHeight="1">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row>
    <row r="127" spans="31:56" s="3" customFormat="1" ht="20.100000000000001" customHeight="1">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row>
    <row r="128" spans="31:56" s="3" customFormat="1" ht="20.100000000000001" customHeight="1">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row>
    <row r="129" spans="31:56" s="3" customFormat="1" ht="20.100000000000001" customHeight="1">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row>
    <row r="130" spans="31:56" s="3" customFormat="1" ht="20.100000000000001" customHeight="1">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row>
    <row r="131" spans="31:56" s="3" customFormat="1" ht="20.100000000000001" customHeight="1">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row>
    <row r="132" spans="31:56" s="3" customFormat="1" ht="20.100000000000001" customHeight="1">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row>
    <row r="133" spans="31:56" s="3" customFormat="1" ht="20.100000000000001" customHeight="1">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row>
    <row r="134" spans="31:56" s="3" customFormat="1" ht="20.100000000000001" customHeight="1">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row>
    <row r="135" spans="31:56" s="3" customFormat="1" ht="20.100000000000001" customHeight="1">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row>
    <row r="136" spans="31:56" s="3" customFormat="1" ht="20.100000000000001" customHeight="1">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row>
    <row r="137" spans="31:56" s="3" customFormat="1" ht="20.100000000000001" customHeight="1">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row>
    <row r="138" spans="31:56" s="3" customFormat="1" ht="20.100000000000001" customHeight="1">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row>
    <row r="139" spans="31:56" s="3" customFormat="1" ht="20.100000000000001" customHeight="1">
      <c r="AE139" s="19"/>
      <c r="AF139" s="19"/>
      <c r="AG139" s="19"/>
      <c r="AH139" s="19"/>
      <c r="AI139" s="19"/>
      <c r="AJ139" s="19"/>
      <c r="AK139" s="19"/>
      <c r="AL139" s="19"/>
      <c r="AM139" s="30"/>
      <c r="AN139" s="30"/>
      <c r="AO139" s="30"/>
      <c r="AP139" s="30"/>
      <c r="AQ139" s="19"/>
      <c r="AR139" s="19"/>
      <c r="AS139" s="19"/>
      <c r="AT139" s="19"/>
      <c r="AU139" s="19"/>
      <c r="AV139" s="19"/>
      <c r="AW139" s="19"/>
      <c r="AX139" s="19"/>
      <c r="AY139" s="19"/>
      <c r="AZ139" s="19"/>
      <c r="BA139" s="19"/>
      <c r="BB139" s="19"/>
      <c r="BC139" s="19"/>
      <c r="BD139" s="19"/>
    </row>
    <row r="140" spans="31:56" s="3" customFormat="1" ht="20.100000000000001" customHeight="1">
      <c r="AE140" s="19"/>
      <c r="AF140" s="19"/>
      <c r="AG140" s="19"/>
      <c r="AH140" s="19"/>
      <c r="AI140" s="19"/>
      <c r="AJ140" s="19"/>
      <c r="AK140" s="19"/>
      <c r="AL140" s="19"/>
      <c r="AM140" s="30"/>
      <c r="AN140" s="30"/>
      <c r="AO140" s="30"/>
      <c r="AP140" s="30"/>
      <c r="AQ140" s="19"/>
      <c r="AR140" s="19"/>
      <c r="AS140" s="19"/>
      <c r="AT140" s="19"/>
      <c r="AU140" s="19"/>
      <c r="AV140" s="19"/>
      <c r="AW140" s="19"/>
      <c r="AX140" s="19"/>
      <c r="AY140" s="19"/>
      <c r="AZ140" s="19"/>
      <c r="BA140" s="19"/>
      <c r="BB140" s="19"/>
      <c r="BC140" s="19"/>
      <c r="BD140" s="19"/>
    </row>
    <row r="141" spans="31:56" s="3" customFormat="1" ht="20.100000000000001" customHeight="1">
      <c r="AE141" s="19"/>
      <c r="AF141" s="19"/>
      <c r="AG141" s="19"/>
      <c r="AH141" s="19"/>
      <c r="AI141" s="19"/>
      <c r="AJ141" s="19"/>
      <c r="AK141" s="19"/>
      <c r="AL141" s="19"/>
      <c r="AM141" s="30"/>
      <c r="AN141" s="30"/>
      <c r="AO141" s="30"/>
      <c r="AP141" s="30"/>
      <c r="AQ141" s="19"/>
      <c r="AR141" s="19"/>
      <c r="AS141" s="19"/>
      <c r="AT141" s="19"/>
      <c r="AU141" s="19"/>
      <c r="AV141" s="19"/>
      <c r="AW141" s="19"/>
      <c r="AX141" s="19"/>
      <c r="AY141" s="19"/>
      <c r="AZ141" s="19"/>
      <c r="BA141" s="19"/>
      <c r="BB141" s="19"/>
      <c r="BC141" s="19"/>
      <c r="BD141" s="19"/>
    </row>
    <row r="142" spans="31:56" s="3" customFormat="1" ht="20.100000000000001" customHeight="1">
      <c r="AE142" s="19"/>
      <c r="AF142" s="19"/>
      <c r="AG142" s="19"/>
      <c r="AH142" s="19"/>
      <c r="AI142" s="19"/>
      <c r="AJ142" s="19"/>
      <c r="AK142" s="19"/>
      <c r="AL142" s="19"/>
      <c r="AM142" s="30"/>
      <c r="AN142" s="30"/>
      <c r="AO142" s="30"/>
      <c r="AP142" s="30"/>
      <c r="AQ142" s="19"/>
      <c r="AR142" s="19"/>
      <c r="AS142" s="19"/>
      <c r="AT142" s="19"/>
      <c r="AU142" s="19"/>
      <c r="AV142" s="19"/>
      <c r="AW142" s="19"/>
      <c r="AX142" s="19"/>
      <c r="AY142" s="19"/>
      <c r="AZ142" s="19"/>
      <c r="BA142" s="19"/>
      <c r="BB142" s="19"/>
      <c r="BC142" s="19"/>
      <c r="BD142" s="19"/>
    </row>
    <row r="143" spans="31:56" s="3" customFormat="1" ht="20.100000000000001" customHeight="1">
      <c r="AE143" s="19"/>
      <c r="AF143" s="19"/>
      <c r="AG143" s="19"/>
      <c r="AH143" s="19"/>
      <c r="AI143" s="19"/>
      <c r="AJ143" s="19"/>
      <c r="AK143" s="19"/>
      <c r="AL143" s="19"/>
      <c r="AM143" s="30"/>
      <c r="AN143" s="30"/>
      <c r="AO143" s="30"/>
      <c r="AP143" s="30"/>
      <c r="AQ143" s="19"/>
      <c r="AR143" s="19"/>
      <c r="AS143" s="19"/>
      <c r="AT143" s="19"/>
      <c r="AU143" s="19"/>
      <c r="AV143" s="19"/>
      <c r="AW143" s="19"/>
      <c r="AX143" s="19"/>
      <c r="AY143" s="19"/>
      <c r="AZ143" s="19"/>
      <c r="BA143" s="19"/>
      <c r="BB143" s="19"/>
      <c r="BC143" s="19"/>
      <c r="BD143" s="19"/>
    </row>
    <row r="144" spans="31:5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sheetData>
  <sheetProtection password="CC51" sheet="1" objects="1" scenarios="1" selectLockedCells="1"/>
  <mergeCells count="187">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B36:D36"/>
    <mergeCell ref="E36:G36"/>
    <mergeCell ref="H36:J36"/>
    <mergeCell ref="K36:M36"/>
    <mergeCell ref="N36:P36"/>
    <mergeCell ref="Q36:S36"/>
    <mergeCell ref="T36:V36"/>
    <mergeCell ref="W36:Y36"/>
    <mergeCell ref="T37:V37"/>
    <mergeCell ref="W37:Y37"/>
    <mergeCell ref="T33:V34"/>
    <mergeCell ref="W33:Y34"/>
    <mergeCell ref="AJ33:AK33"/>
    <mergeCell ref="B35:D35"/>
    <mergeCell ref="E35:G35"/>
    <mergeCell ref="H35:J35"/>
    <mergeCell ref="K35:M35"/>
    <mergeCell ref="N35:P35"/>
    <mergeCell ref="Q35:S35"/>
    <mergeCell ref="T35:V35"/>
    <mergeCell ref="W35:Y35"/>
    <mergeCell ref="B30:G30"/>
    <mergeCell ref="H30:J30"/>
    <mergeCell ref="K30:M30"/>
    <mergeCell ref="N30:P30"/>
    <mergeCell ref="Q30:S30"/>
    <mergeCell ref="B33:D34"/>
    <mergeCell ref="E33:G34"/>
    <mergeCell ref="H33:J34"/>
    <mergeCell ref="K33:M34"/>
    <mergeCell ref="N33:P34"/>
    <mergeCell ref="Q33:S34"/>
    <mergeCell ref="B29:C29"/>
    <mergeCell ref="D29:G29"/>
    <mergeCell ref="H29:J29"/>
    <mergeCell ref="K29:M29"/>
    <mergeCell ref="N29:P29"/>
    <mergeCell ref="Q29:S29"/>
    <mergeCell ref="B28:C28"/>
    <mergeCell ref="D28:G28"/>
    <mergeCell ref="H28:J28"/>
    <mergeCell ref="K28:M28"/>
    <mergeCell ref="N28:P28"/>
    <mergeCell ref="Q28:S28"/>
    <mergeCell ref="B27:C27"/>
    <mergeCell ref="D27:G27"/>
    <mergeCell ref="H27:J27"/>
    <mergeCell ref="K27:M27"/>
    <mergeCell ref="N27:P27"/>
    <mergeCell ref="Q27:S27"/>
    <mergeCell ref="B26:C26"/>
    <mergeCell ref="D26:G26"/>
    <mergeCell ref="H26:J26"/>
    <mergeCell ref="K26:M26"/>
    <mergeCell ref="N26:P26"/>
    <mergeCell ref="Q26:S26"/>
    <mergeCell ref="B25:C25"/>
    <mergeCell ref="D25:G25"/>
    <mergeCell ref="H25:J25"/>
    <mergeCell ref="K25:M25"/>
    <mergeCell ref="N25:P25"/>
    <mergeCell ref="Q25:S25"/>
    <mergeCell ref="B24:C24"/>
    <mergeCell ref="D24:G24"/>
    <mergeCell ref="H24:J24"/>
    <mergeCell ref="K24:M24"/>
    <mergeCell ref="N24:P24"/>
    <mergeCell ref="Q24:S2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15:G15"/>
    <mergeCell ref="H15:I15"/>
    <mergeCell ref="B20:C21"/>
    <mergeCell ref="D20:G21"/>
    <mergeCell ref="H20:J21"/>
    <mergeCell ref="K20:M21"/>
    <mergeCell ref="B13:C13"/>
    <mergeCell ref="D13:G13"/>
    <mergeCell ref="H13:I13"/>
    <mergeCell ref="B14:C14"/>
    <mergeCell ref="D14:G14"/>
    <mergeCell ref="H14:I14"/>
    <mergeCell ref="B11:C11"/>
    <mergeCell ref="D11:G11"/>
    <mergeCell ref="H11:I11"/>
    <mergeCell ref="B12:C12"/>
    <mergeCell ref="D12:G12"/>
    <mergeCell ref="H12:I12"/>
    <mergeCell ref="B9:C9"/>
    <mergeCell ref="D9:G9"/>
    <mergeCell ref="H9:I9"/>
    <mergeCell ref="B10:C10"/>
    <mergeCell ref="D10:G10"/>
    <mergeCell ref="H10:I10"/>
    <mergeCell ref="B7:C7"/>
    <mergeCell ref="D7:G7"/>
    <mergeCell ref="H7:I7"/>
    <mergeCell ref="B8:C8"/>
    <mergeCell ref="D8:G8"/>
    <mergeCell ref="H8:I8"/>
    <mergeCell ref="B2:AC2"/>
    <mergeCell ref="K3:N3"/>
    <mergeCell ref="P3:S3"/>
    <mergeCell ref="B5:C6"/>
    <mergeCell ref="D5:G6"/>
    <mergeCell ref="H5:I6"/>
  </mergeCells>
  <phoneticPr fontId="4"/>
  <conditionalFormatting sqref="J3">
    <cfRule type="expression" dxfId="548" priority="348" stopIfTrue="1">
      <formula>$AE$2&lt;&gt;2</formula>
    </cfRule>
  </conditionalFormatting>
  <conditionalFormatting sqref="O3">
    <cfRule type="expression" dxfId="547" priority="347" stopIfTrue="1">
      <formula>$AE$2&lt;&gt;2</formula>
    </cfRule>
  </conditionalFormatting>
  <conditionalFormatting sqref="B7:C7">
    <cfRule type="expression" dxfId="546" priority="345" stopIfTrue="1">
      <formula>$AE$2&lt;&gt;2</formula>
    </cfRule>
    <cfRule type="expression" dxfId="545" priority="346" stopIfTrue="1">
      <formula>$AE$2&lt;&gt;2</formula>
    </cfRule>
  </conditionalFormatting>
  <conditionalFormatting sqref="D7:G7">
    <cfRule type="expression" dxfId="544" priority="341" stopIfTrue="1">
      <formula>$AE$2&lt;&gt;2</formula>
    </cfRule>
    <cfRule type="expression" dxfId="543" priority="342" stopIfTrue="1">
      <formula>$AE$2&lt;&gt;2</formula>
    </cfRule>
    <cfRule type="expression" dxfId="542" priority="343" stopIfTrue="1">
      <formula>$AE$2&lt;&gt;2</formula>
    </cfRule>
    <cfRule type="expression" dxfId="541" priority="344" stopIfTrue="1">
      <formula>$AE$2&lt;&gt;2</formula>
    </cfRule>
  </conditionalFormatting>
  <conditionalFormatting sqref="H7:I7">
    <cfRule type="expression" dxfId="540" priority="339" stopIfTrue="1">
      <formula>$AE$2&lt;&gt;2</formula>
    </cfRule>
    <cfRule type="expression" dxfId="539" priority="340" stopIfTrue="1">
      <formula>$AE$2&lt;&gt;2</formula>
    </cfRule>
  </conditionalFormatting>
  <conditionalFormatting sqref="B8:C8">
    <cfRule type="expression" dxfId="538" priority="337" stopIfTrue="1">
      <formula>$AE$2&lt;&gt;2</formula>
    </cfRule>
    <cfRule type="expression" dxfId="537" priority="338" stopIfTrue="1">
      <formula>$AE$2&lt;&gt;2</formula>
    </cfRule>
  </conditionalFormatting>
  <conditionalFormatting sqref="D8:G8">
    <cfRule type="expression" dxfId="536" priority="333" stopIfTrue="1">
      <formula>$AE$2&lt;&gt;2</formula>
    </cfRule>
    <cfRule type="expression" dxfId="535" priority="334" stopIfTrue="1">
      <formula>$AE$2&lt;&gt;2</formula>
    </cfRule>
    <cfRule type="expression" dxfId="534" priority="335" stopIfTrue="1">
      <formula>$AE$2&lt;&gt;2</formula>
    </cfRule>
    <cfRule type="expression" dxfId="533" priority="336" stopIfTrue="1">
      <formula>$AE$2&lt;&gt;2</formula>
    </cfRule>
  </conditionalFormatting>
  <conditionalFormatting sqref="H8:I8">
    <cfRule type="expression" dxfId="532" priority="331" stopIfTrue="1">
      <formula>$AE$2&lt;&gt;2</formula>
    </cfRule>
    <cfRule type="expression" dxfId="531" priority="332" stopIfTrue="1">
      <formula>$AE$2&lt;&gt;2</formula>
    </cfRule>
  </conditionalFormatting>
  <conditionalFormatting sqref="B9:C9">
    <cfRule type="expression" dxfId="530" priority="329" stopIfTrue="1">
      <formula>$AE$2&lt;&gt;2</formula>
    </cfRule>
    <cfRule type="expression" dxfId="529" priority="330" stopIfTrue="1">
      <formula>$AE$2&lt;&gt;2</formula>
    </cfRule>
  </conditionalFormatting>
  <conditionalFormatting sqref="D9:G9">
    <cfRule type="expression" dxfId="528" priority="325" stopIfTrue="1">
      <formula>$AE$2&lt;&gt;2</formula>
    </cfRule>
    <cfRule type="expression" dxfId="527" priority="326" stopIfTrue="1">
      <formula>$AE$2&lt;&gt;2</formula>
    </cfRule>
    <cfRule type="expression" dxfId="526" priority="327" stopIfTrue="1">
      <formula>$AE$2&lt;&gt;2</formula>
    </cfRule>
    <cfRule type="expression" dxfId="525" priority="328" stopIfTrue="1">
      <formula>$AE$2&lt;&gt;2</formula>
    </cfRule>
  </conditionalFormatting>
  <conditionalFormatting sqref="H9:I9">
    <cfRule type="expression" dxfId="524" priority="323" stopIfTrue="1">
      <formula>$AE$2&lt;&gt;2</formula>
    </cfRule>
    <cfRule type="expression" dxfId="523" priority="324" stopIfTrue="1">
      <formula>$AE$2&lt;&gt;2</formula>
    </cfRule>
  </conditionalFormatting>
  <conditionalFormatting sqref="B10:C10">
    <cfRule type="expression" dxfId="522" priority="321" stopIfTrue="1">
      <formula>$AE$2&lt;&gt;2</formula>
    </cfRule>
    <cfRule type="expression" dxfId="521" priority="322" stopIfTrue="1">
      <formula>$AE$2&lt;&gt;2</formula>
    </cfRule>
  </conditionalFormatting>
  <conditionalFormatting sqref="D10:G10">
    <cfRule type="expression" dxfId="520" priority="317" stopIfTrue="1">
      <formula>$AE$2&lt;&gt;2</formula>
    </cfRule>
    <cfRule type="expression" dxfId="519" priority="318" stopIfTrue="1">
      <formula>$AE$2&lt;&gt;2</formula>
    </cfRule>
    <cfRule type="expression" dxfId="518" priority="319" stopIfTrue="1">
      <formula>$AE$2&lt;&gt;2</formula>
    </cfRule>
    <cfRule type="expression" dxfId="517" priority="320" stopIfTrue="1">
      <formula>$AE$2&lt;&gt;2</formula>
    </cfRule>
  </conditionalFormatting>
  <conditionalFormatting sqref="H10:I10">
    <cfRule type="expression" dxfId="516" priority="315" stopIfTrue="1">
      <formula>$AE$2&lt;&gt;2</formula>
    </cfRule>
    <cfRule type="expression" dxfId="515" priority="316" stopIfTrue="1">
      <formula>$AE$2&lt;&gt;2</formula>
    </cfRule>
  </conditionalFormatting>
  <conditionalFormatting sqref="B11:C11">
    <cfRule type="expression" dxfId="514" priority="313" stopIfTrue="1">
      <formula>$AE$2&lt;&gt;2</formula>
    </cfRule>
    <cfRule type="expression" dxfId="513" priority="314" stopIfTrue="1">
      <formula>$AE$2&lt;&gt;2</formula>
    </cfRule>
  </conditionalFormatting>
  <conditionalFormatting sqref="D11:G11">
    <cfRule type="expression" dxfId="512" priority="309" stopIfTrue="1">
      <formula>$AE$2&lt;&gt;2</formula>
    </cfRule>
    <cfRule type="expression" dxfId="511" priority="310" stopIfTrue="1">
      <formula>$AE$2&lt;&gt;2</formula>
    </cfRule>
    <cfRule type="expression" dxfId="510" priority="311" stopIfTrue="1">
      <formula>$AE$2&lt;&gt;2</formula>
    </cfRule>
    <cfRule type="expression" dxfId="509" priority="312" stopIfTrue="1">
      <formula>$AE$2&lt;&gt;2</formula>
    </cfRule>
  </conditionalFormatting>
  <conditionalFormatting sqref="H11:I11">
    <cfRule type="expression" dxfId="508" priority="307" stopIfTrue="1">
      <formula>$AE$2&lt;&gt;2</formula>
    </cfRule>
    <cfRule type="expression" dxfId="507" priority="308" stopIfTrue="1">
      <formula>$AE$2&lt;&gt;2</formula>
    </cfRule>
  </conditionalFormatting>
  <conditionalFormatting sqref="B12:C12">
    <cfRule type="expression" dxfId="506" priority="305" stopIfTrue="1">
      <formula>$AE$2&lt;&gt;2</formula>
    </cfRule>
    <cfRule type="expression" dxfId="505" priority="306" stopIfTrue="1">
      <formula>$AE$2&lt;&gt;2</formula>
    </cfRule>
  </conditionalFormatting>
  <conditionalFormatting sqref="D12:G12">
    <cfRule type="expression" dxfId="504" priority="301" stopIfTrue="1">
      <formula>$AE$2&lt;&gt;2</formula>
    </cfRule>
    <cfRule type="expression" dxfId="503" priority="302" stopIfTrue="1">
      <formula>$AE$2&lt;&gt;2</formula>
    </cfRule>
    <cfRule type="expression" dxfId="502" priority="303" stopIfTrue="1">
      <formula>$AE$2&lt;&gt;2</formula>
    </cfRule>
    <cfRule type="expression" dxfId="501" priority="304" stopIfTrue="1">
      <formula>$AE$2&lt;&gt;2</formula>
    </cfRule>
  </conditionalFormatting>
  <conditionalFormatting sqref="H12:I12">
    <cfRule type="expression" dxfId="500" priority="299" stopIfTrue="1">
      <formula>$AE$2&lt;&gt;2</formula>
    </cfRule>
    <cfRule type="expression" dxfId="499" priority="300" stopIfTrue="1">
      <formula>$AE$2&lt;&gt;2</formula>
    </cfRule>
  </conditionalFormatting>
  <conditionalFormatting sqref="B13:C13">
    <cfRule type="expression" dxfId="498" priority="298" stopIfTrue="1">
      <formula>$AE$2&lt;&gt;2</formula>
    </cfRule>
  </conditionalFormatting>
  <conditionalFormatting sqref="B13:C13">
    <cfRule type="expression" dxfId="497" priority="297" stopIfTrue="1">
      <formula>$AE$2&lt;&gt;2</formula>
    </cfRule>
  </conditionalFormatting>
  <conditionalFormatting sqref="D13:G13">
    <cfRule type="expression" dxfId="496" priority="296" stopIfTrue="1">
      <formula>$AE$2&lt;&gt;2</formula>
    </cfRule>
  </conditionalFormatting>
  <conditionalFormatting sqref="D13:G13">
    <cfRule type="expression" dxfId="495" priority="295" stopIfTrue="1">
      <formula>$AE$2&lt;&gt;2</formula>
    </cfRule>
  </conditionalFormatting>
  <conditionalFormatting sqref="D13:G13">
    <cfRule type="expression" dxfId="494" priority="294" stopIfTrue="1">
      <formula>$AE$2&lt;&gt;2</formula>
    </cfRule>
  </conditionalFormatting>
  <conditionalFormatting sqref="D13:G13">
    <cfRule type="expression" dxfId="493" priority="293" stopIfTrue="1">
      <formula>$AE$2&lt;&gt;2</formula>
    </cfRule>
  </conditionalFormatting>
  <conditionalFormatting sqref="H13:I13">
    <cfRule type="expression" dxfId="492" priority="292" stopIfTrue="1">
      <formula>$AE$2&lt;&gt;2</formula>
    </cfRule>
  </conditionalFormatting>
  <conditionalFormatting sqref="H13:I13">
    <cfRule type="expression" dxfId="491" priority="291" stopIfTrue="1">
      <formula>$AE$2&lt;&gt;2</formula>
    </cfRule>
  </conditionalFormatting>
  <conditionalFormatting sqref="B14:C14">
    <cfRule type="expression" dxfId="490" priority="290" stopIfTrue="1">
      <formula>$AE$2&lt;&gt;2</formula>
    </cfRule>
  </conditionalFormatting>
  <conditionalFormatting sqref="B14:C14">
    <cfRule type="expression" dxfId="489" priority="289" stopIfTrue="1">
      <formula>$AE$2&lt;&gt;2</formula>
    </cfRule>
  </conditionalFormatting>
  <conditionalFormatting sqref="D14:G14">
    <cfRule type="expression" dxfId="488" priority="288" stopIfTrue="1">
      <formula>$AE$2&lt;&gt;2</formula>
    </cfRule>
  </conditionalFormatting>
  <conditionalFormatting sqref="D14:G14">
    <cfRule type="expression" dxfId="487" priority="287" stopIfTrue="1">
      <formula>$AE$2&lt;&gt;2</formula>
    </cfRule>
  </conditionalFormatting>
  <conditionalFormatting sqref="D14:G14">
    <cfRule type="expression" dxfId="486" priority="286" stopIfTrue="1">
      <formula>$AE$2&lt;&gt;2</formula>
    </cfRule>
  </conditionalFormatting>
  <conditionalFormatting sqref="D14:G14">
    <cfRule type="expression" dxfId="485" priority="285" stopIfTrue="1">
      <formula>$AE$2&lt;&gt;2</formula>
    </cfRule>
  </conditionalFormatting>
  <conditionalFormatting sqref="H14:I14">
    <cfRule type="expression" dxfId="484" priority="284" stopIfTrue="1">
      <formula>$AE$2&lt;&gt;2</formula>
    </cfRule>
  </conditionalFormatting>
  <conditionalFormatting sqref="H14:I14">
    <cfRule type="expression" dxfId="483" priority="283" stopIfTrue="1">
      <formula>$AE$2&lt;&gt;2</formula>
    </cfRule>
  </conditionalFormatting>
  <conditionalFormatting sqref="H22:J22">
    <cfRule type="expression" dxfId="482" priority="282" stopIfTrue="1">
      <formula>$AE$2&lt;&gt;2</formula>
    </cfRule>
  </conditionalFormatting>
  <conditionalFormatting sqref="H22:J22">
    <cfRule type="expression" dxfId="481" priority="281" stopIfTrue="1">
      <formula>$AE$2&lt;&gt;2</formula>
    </cfRule>
  </conditionalFormatting>
  <conditionalFormatting sqref="H22:J22">
    <cfRule type="expression" dxfId="480" priority="280" stopIfTrue="1">
      <formula>$AE$2&lt;&gt;2</formula>
    </cfRule>
  </conditionalFormatting>
  <conditionalFormatting sqref="K22:M22">
    <cfRule type="expression" dxfId="479" priority="279" stopIfTrue="1">
      <formula>$AE$2&lt;&gt;2</formula>
    </cfRule>
  </conditionalFormatting>
  <conditionalFormatting sqref="K22:M22">
    <cfRule type="expression" dxfId="478" priority="278" stopIfTrue="1">
      <formula>$AE$2&lt;&gt;2</formula>
    </cfRule>
  </conditionalFormatting>
  <conditionalFormatting sqref="K22:M22">
    <cfRule type="expression" dxfId="477" priority="277" stopIfTrue="1">
      <formula>$AE$2&lt;&gt;2</formula>
    </cfRule>
  </conditionalFormatting>
  <conditionalFormatting sqref="N22:P22">
    <cfRule type="expression" dxfId="476" priority="276" stopIfTrue="1">
      <formula>$AE$2&lt;&gt;2</formula>
    </cfRule>
  </conditionalFormatting>
  <conditionalFormatting sqref="N22:P22">
    <cfRule type="expression" dxfId="475" priority="275" stopIfTrue="1">
      <formula>$AE$2&lt;&gt;2</formula>
    </cfRule>
  </conditionalFormatting>
  <conditionalFormatting sqref="N22:P22">
    <cfRule type="expression" dxfId="474" priority="274" stopIfTrue="1">
      <formula>$AE$2&lt;&gt;2</formula>
    </cfRule>
  </conditionalFormatting>
  <conditionalFormatting sqref="H23:J23">
    <cfRule type="expression" dxfId="473" priority="273" stopIfTrue="1">
      <formula>$AE$2&lt;&gt;2</formula>
    </cfRule>
  </conditionalFormatting>
  <conditionalFormatting sqref="H23:J23">
    <cfRule type="expression" dxfId="472" priority="272" stopIfTrue="1">
      <formula>$AE$2&lt;&gt;2</formula>
    </cfRule>
  </conditionalFormatting>
  <conditionalFormatting sqref="H23:J23">
    <cfRule type="expression" dxfId="471" priority="271" stopIfTrue="1">
      <formula>$AE$2&lt;&gt;2</formula>
    </cfRule>
  </conditionalFormatting>
  <conditionalFormatting sqref="K23:M23">
    <cfRule type="expression" dxfId="470" priority="270" stopIfTrue="1">
      <formula>$AE$2&lt;&gt;2</formula>
    </cfRule>
  </conditionalFormatting>
  <conditionalFormatting sqref="K23:M23">
    <cfRule type="expression" dxfId="469" priority="269" stopIfTrue="1">
      <formula>$AE$2&lt;&gt;2</formula>
    </cfRule>
  </conditionalFormatting>
  <conditionalFormatting sqref="K23:M23">
    <cfRule type="expression" dxfId="468" priority="268" stopIfTrue="1">
      <formula>$AE$2&lt;&gt;2</formula>
    </cfRule>
  </conditionalFormatting>
  <conditionalFormatting sqref="N23:P23">
    <cfRule type="expression" dxfId="467" priority="267" stopIfTrue="1">
      <formula>$AE$2&lt;&gt;2</formula>
    </cfRule>
  </conditionalFormatting>
  <conditionalFormatting sqref="N23:P23">
    <cfRule type="expression" dxfId="466" priority="266" stopIfTrue="1">
      <formula>$AE$2&lt;&gt;2</formula>
    </cfRule>
  </conditionalFormatting>
  <conditionalFormatting sqref="N23:P23">
    <cfRule type="expression" dxfId="465" priority="265" stopIfTrue="1">
      <formula>$AE$2&lt;&gt;2</formula>
    </cfRule>
  </conditionalFormatting>
  <conditionalFormatting sqref="H24:J24">
    <cfRule type="expression" dxfId="464" priority="264" stopIfTrue="1">
      <formula>$AE$2&lt;&gt;2</formula>
    </cfRule>
  </conditionalFormatting>
  <conditionalFormatting sqref="H24:J24">
    <cfRule type="expression" dxfId="463" priority="263" stopIfTrue="1">
      <formula>$AE$2&lt;&gt;2</formula>
    </cfRule>
  </conditionalFormatting>
  <conditionalFormatting sqref="H24:J24">
    <cfRule type="expression" dxfId="462" priority="262" stopIfTrue="1">
      <formula>$AE$2&lt;&gt;2</formula>
    </cfRule>
  </conditionalFormatting>
  <conditionalFormatting sqref="K24:M24">
    <cfRule type="expression" dxfId="461" priority="261" stopIfTrue="1">
      <formula>$AE$2&lt;&gt;2</formula>
    </cfRule>
  </conditionalFormatting>
  <conditionalFormatting sqref="K24:M24">
    <cfRule type="expression" dxfId="460" priority="260" stopIfTrue="1">
      <formula>$AE$2&lt;&gt;2</formula>
    </cfRule>
  </conditionalFormatting>
  <conditionalFormatting sqref="K24:M24">
    <cfRule type="expression" dxfId="459" priority="259" stopIfTrue="1">
      <formula>$AE$2&lt;&gt;2</formula>
    </cfRule>
  </conditionalFormatting>
  <conditionalFormatting sqref="N24:P24">
    <cfRule type="expression" dxfId="458" priority="258" stopIfTrue="1">
      <formula>$AE$2&lt;&gt;2</formula>
    </cfRule>
  </conditionalFormatting>
  <conditionalFormatting sqref="N24:P24">
    <cfRule type="expression" dxfId="457" priority="257" stopIfTrue="1">
      <formula>$AE$2&lt;&gt;2</formula>
    </cfRule>
  </conditionalFormatting>
  <conditionalFormatting sqref="N24:P24">
    <cfRule type="expression" dxfId="456" priority="256" stopIfTrue="1">
      <formula>$AE$2&lt;&gt;2</formula>
    </cfRule>
  </conditionalFormatting>
  <conditionalFormatting sqref="H25:J25">
    <cfRule type="expression" dxfId="455" priority="255" stopIfTrue="1">
      <formula>$AE$2&lt;&gt;2</formula>
    </cfRule>
  </conditionalFormatting>
  <conditionalFormatting sqref="H25:J25">
    <cfRule type="expression" dxfId="454" priority="254" stopIfTrue="1">
      <formula>$AE$2&lt;&gt;2</formula>
    </cfRule>
  </conditionalFormatting>
  <conditionalFormatting sqref="H25:J25">
    <cfRule type="expression" dxfId="453" priority="253" stopIfTrue="1">
      <formula>$AE$2&lt;&gt;2</formula>
    </cfRule>
  </conditionalFormatting>
  <conditionalFormatting sqref="K25:M25">
    <cfRule type="expression" dxfId="452" priority="252" stopIfTrue="1">
      <formula>$AE$2&lt;&gt;2</formula>
    </cfRule>
  </conditionalFormatting>
  <conditionalFormatting sqref="K25:M25">
    <cfRule type="expression" dxfId="451" priority="251" stopIfTrue="1">
      <formula>$AE$2&lt;&gt;2</formula>
    </cfRule>
  </conditionalFormatting>
  <conditionalFormatting sqref="K25:M25">
    <cfRule type="expression" dxfId="450" priority="250" stopIfTrue="1">
      <formula>$AE$2&lt;&gt;2</formula>
    </cfRule>
  </conditionalFormatting>
  <conditionalFormatting sqref="N25:P25">
    <cfRule type="expression" dxfId="449" priority="249" stopIfTrue="1">
      <formula>$AE$2&lt;&gt;2</formula>
    </cfRule>
  </conditionalFormatting>
  <conditionalFormatting sqref="N25:P25">
    <cfRule type="expression" dxfId="448" priority="248" stopIfTrue="1">
      <formula>$AE$2&lt;&gt;2</formula>
    </cfRule>
  </conditionalFormatting>
  <conditionalFormatting sqref="N25:P25">
    <cfRule type="expression" dxfId="447" priority="247" stopIfTrue="1">
      <formula>$AE$2&lt;&gt;2</formula>
    </cfRule>
  </conditionalFormatting>
  <conditionalFormatting sqref="H26:J26">
    <cfRule type="expression" dxfId="446" priority="246" stopIfTrue="1">
      <formula>$AE$2&lt;&gt;2</formula>
    </cfRule>
  </conditionalFormatting>
  <conditionalFormatting sqref="H26:J26">
    <cfRule type="expression" dxfId="445" priority="245" stopIfTrue="1">
      <formula>$AE$2&lt;&gt;2</formula>
    </cfRule>
  </conditionalFormatting>
  <conditionalFormatting sqref="H26:J26">
    <cfRule type="expression" dxfId="444" priority="244" stopIfTrue="1">
      <formula>$AE$2&lt;&gt;2</formula>
    </cfRule>
  </conditionalFormatting>
  <conditionalFormatting sqref="K26:M26">
    <cfRule type="expression" dxfId="443" priority="243" stopIfTrue="1">
      <formula>$AE$2&lt;&gt;2</formula>
    </cfRule>
  </conditionalFormatting>
  <conditionalFormatting sqref="K26:M26">
    <cfRule type="expression" dxfId="442" priority="242" stopIfTrue="1">
      <formula>$AE$2&lt;&gt;2</formula>
    </cfRule>
  </conditionalFormatting>
  <conditionalFormatting sqref="K26:M26">
    <cfRule type="expression" dxfId="441" priority="241" stopIfTrue="1">
      <formula>$AE$2&lt;&gt;2</formula>
    </cfRule>
  </conditionalFormatting>
  <conditionalFormatting sqref="N26:P26">
    <cfRule type="expression" dxfId="440" priority="240" stopIfTrue="1">
      <formula>$AE$2&lt;&gt;2</formula>
    </cfRule>
  </conditionalFormatting>
  <conditionalFormatting sqref="N26:P26">
    <cfRule type="expression" dxfId="439" priority="239" stopIfTrue="1">
      <formula>$AE$2&lt;&gt;2</formula>
    </cfRule>
  </conditionalFormatting>
  <conditionalFormatting sqref="N26:P26">
    <cfRule type="expression" dxfId="438" priority="238" stopIfTrue="1">
      <formula>$AE$2&lt;&gt;2</formula>
    </cfRule>
  </conditionalFormatting>
  <conditionalFormatting sqref="H27:J27">
    <cfRule type="expression" dxfId="437" priority="237" stopIfTrue="1">
      <formula>$AE$2&lt;&gt;2</formula>
    </cfRule>
  </conditionalFormatting>
  <conditionalFormatting sqref="H27:J27">
    <cfRule type="expression" dxfId="436" priority="236" stopIfTrue="1">
      <formula>$AE$2&lt;&gt;2</formula>
    </cfRule>
  </conditionalFormatting>
  <conditionalFormatting sqref="H27:J27">
    <cfRule type="expression" dxfId="435" priority="235" stopIfTrue="1">
      <formula>$AE$2&lt;&gt;2</formula>
    </cfRule>
  </conditionalFormatting>
  <conditionalFormatting sqref="K27:M27">
    <cfRule type="expression" dxfId="434" priority="234" stopIfTrue="1">
      <formula>$AE$2&lt;&gt;2</formula>
    </cfRule>
  </conditionalFormatting>
  <conditionalFormatting sqref="K27:M27">
    <cfRule type="expression" dxfId="433" priority="233" stopIfTrue="1">
      <formula>$AE$2&lt;&gt;2</formula>
    </cfRule>
  </conditionalFormatting>
  <conditionalFormatting sqref="K27:M27">
    <cfRule type="expression" dxfId="432" priority="232" stopIfTrue="1">
      <formula>$AE$2&lt;&gt;2</formula>
    </cfRule>
  </conditionalFormatting>
  <conditionalFormatting sqref="N27:P27">
    <cfRule type="expression" dxfId="431" priority="231" stopIfTrue="1">
      <formula>$AE$2&lt;&gt;2</formula>
    </cfRule>
  </conditionalFormatting>
  <conditionalFormatting sqref="N27:P27">
    <cfRule type="expression" dxfId="430" priority="230" stopIfTrue="1">
      <formula>$AE$2&lt;&gt;2</formula>
    </cfRule>
  </conditionalFormatting>
  <conditionalFormatting sqref="N27:P27">
    <cfRule type="expression" dxfId="429" priority="229" stopIfTrue="1">
      <formula>$AE$2&lt;&gt;2</formula>
    </cfRule>
  </conditionalFormatting>
  <conditionalFormatting sqref="H28:J28">
    <cfRule type="expression" dxfId="428" priority="228" stopIfTrue="1">
      <formula>$AE$2&lt;&gt;2</formula>
    </cfRule>
  </conditionalFormatting>
  <conditionalFormatting sqref="H28:J28">
    <cfRule type="expression" dxfId="427" priority="227" stopIfTrue="1">
      <formula>$AE$2&lt;&gt;2</formula>
    </cfRule>
  </conditionalFormatting>
  <conditionalFormatting sqref="H28:J28">
    <cfRule type="expression" dxfId="426" priority="226" stopIfTrue="1">
      <formula>$AE$2&lt;&gt;2</formula>
    </cfRule>
  </conditionalFormatting>
  <conditionalFormatting sqref="K28:M28">
    <cfRule type="expression" dxfId="425" priority="225" stopIfTrue="1">
      <formula>$AE$2&lt;&gt;2</formula>
    </cfRule>
  </conditionalFormatting>
  <conditionalFormatting sqref="K28:M28">
    <cfRule type="expression" dxfId="424" priority="224" stopIfTrue="1">
      <formula>$AE$2&lt;&gt;2</formula>
    </cfRule>
  </conditionalFormatting>
  <conditionalFormatting sqref="K28:M28">
    <cfRule type="expression" dxfId="423" priority="223" stopIfTrue="1">
      <formula>$AE$2&lt;&gt;2</formula>
    </cfRule>
  </conditionalFormatting>
  <conditionalFormatting sqref="N28:P28">
    <cfRule type="expression" dxfId="422" priority="222" stopIfTrue="1">
      <formula>$AE$2&lt;&gt;2</formula>
    </cfRule>
  </conditionalFormatting>
  <conditionalFormatting sqref="N28:P28">
    <cfRule type="expression" dxfId="421" priority="221" stopIfTrue="1">
      <formula>$AE$2&lt;&gt;2</formula>
    </cfRule>
  </conditionalFormatting>
  <conditionalFormatting sqref="N28:P28">
    <cfRule type="expression" dxfId="420" priority="220" stopIfTrue="1">
      <formula>$AE$2&lt;&gt;2</formula>
    </cfRule>
  </conditionalFormatting>
  <conditionalFormatting sqref="H29:J29">
    <cfRule type="expression" dxfId="419" priority="219" stopIfTrue="1">
      <formula>$AE$2&lt;&gt;2</formula>
    </cfRule>
  </conditionalFormatting>
  <conditionalFormatting sqref="H29:J29">
    <cfRule type="expression" dxfId="418" priority="218" stopIfTrue="1">
      <formula>$AE$2&lt;&gt;2</formula>
    </cfRule>
  </conditionalFormatting>
  <conditionalFormatting sqref="H29:J29">
    <cfRule type="expression" dxfId="417" priority="217" stopIfTrue="1">
      <formula>$AE$2&lt;&gt;2</formula>
    </cfRule>
  </conditionalFormatting>
  <conditionalFormatting sqref="K29:M29">
    <cfRule type="expression" dxfId="416" priority="216" stopIfTrue="1">
      <formula>$AE$2&lt;&gt;2</formula>
    </cfRule>
  </conditionalFormatting>
  <conditionalFormatting sqref="K29:M29">
    <cfRule type="expression" dxfId="415" priority="215" stopIfTrue="1">
      <formula>$AE$2&lt;&gt;2</formula>
    </cfRule>
  </conditionalFormatting>
  <conditionalFormatting sqref="K29:M29">
    <cfRule type="expression" dxfId="414" priority="214" stopIfTrue="1">
      <formula>$AE$2&lt;&gt;2</formula>
    </cfRule>
  </conditionalFormatting>
  <conditionalFormatting sqref="N29:P29">
    <cfRule type="expression" dxfId="413" priority="213" stopIfTrue="1">
      <formula>$AE$2&lt;&gt;2</formula>
    </cfRule>
  </conditionalFormatting>
  <conditionalFormatting sqref="N29:P29">
    <cfRule type="expression" dxfId="412" priority="212" stopIfTrue="1">
      <formula>$AE$2&lt;&gt;2</formula>
    </cfRule>
  </conditionalFormatting>
  <conditionalFormatting sqref="N29:P29">
    <cfRule type="expression" dxfId="411" priority="211" stopIfTrue="1">
      <formula>$AE$2&lt;&gt;2</formula>
    </cfRule>
  </conditionalFormatting>
  <conditionalFormatting sqref="B35:D35">
    <cfRule type="expression" dxfId="410" priority="210" stopIfTrue="1">
      <formula>$AE$2&lt;&gt;2</formula>
    </cfRule>
  </conditionalFormatting>
  <conditionalFormatting sqref="B35:D35">
    <cfRule type="expression" dxfId="409" priority="209" stopIfTrue="1">
      <formula>$AE$2&lt;&gt;2</formula>
    </cfRule>
  </conditionalFormatting>
  <conditionalFormatting sqref="B35:D35">
    <cfRule type="expression" dxfId="408" priority="208" stopIfTrue="1">
      <formula>$AE$2&lt;&gt;2</formula>
    </cfRule>
  </conditionalFormatting>
  <conditionalFormatting sqref="E35:G35">
    <cfRule type="expression" dxfId="407" priority="207" stopIfTrue="1">
      <formula>$AE$2&lt;&gt;2</formula>
    </cfRule>
  </conditionalFormatting>
  <conditionalFormatting sqref="E35:G35">
    <cfRule type="expression" dxfId="406" priority="206" stopIfTrue="1">
      <formula>$AE$2&lt;&gt;2</formula>
    </cfRule>
  </conditionalFormatting>
  <conditionalFormatting sqref="E35:G35">
    <cfRule type="expression" dxfId="405" priority="205" stopIfTrue="1">
      <formula>$AE$2&lt;&gt;2</formula>
    </cfRule>
  </conditionalFormatting>
  <conditionalFormatting sqref="H35:J35">
    <cfRule type="expression" dxfId="404" priority="204" stopIfTrue="1">
      <formula>$AE$2&lt;&gt;2</formula>
    </cfRule>
  </conditionalFormatting>
  <conditionalFormatting sqref="H35:J35">
    <cfRule type="expression" dxfId="403" priority="203" stopIfTrue="1">
      <formula>$AE$2&lt;&gt;2</formula>
    </cfRule>
  </conditionalFormatting>
  <conditionalFormatting sqref="H35:J35">
    <cfRule type="expression" dxfId="402" priority="202" stopIfTrue="1">
      <formula>$AE$2&lt;&gt;2</formula>
    </cfRule>
  </conditionalFormatting>
  <conditionalFormatting sqref="K35:M35">
    <cfRule type="expression" dxfId="401" priority="201" stopIfTrue="1">
      <formula>$AE$2&lt;&gt;2</formula>
    </cfRule>
  </conditionalFormatting>
  <conditionalFormatting sqref="K35:M35">
    <cfRule type="expression" dxfId="400" priority="200" stopIfTrue="1">
      <formula>$AE$2&lt;&gt;2</formula>
    </cfRule>
  </conditionalFormatting>
  <conditionalFormatting sqref="K35:M35">
    <cfRule type="expression" dxfId="399" priority="199" stopIfTrue="1">
      <formula>$AE$2&lt;&gt;2</formula>
    </cfRule>
  </conditionalFormatting>
  <conditionalFormatting sqref="N35:P35">
    <cfRule type="expression" dxfId="398" priority="198" stopIfTrue="1">
      <formula>$AE$2&lt;&gt;2</formula>
    </cfRule>
  </conditionalFormatting>
  <conditionalFormatting sqref="N35:P35">
    <cfRule type="expression" dxfId="397" priority="197" stopIfTrue="1">
      <formula>$AE$2&lt;&gt;2</formula>
    </cfRule>
  </conditionalFormatting>
  <conditionalFormatting sqref="N35:P35">
    <cfRule type="expression" dxfId="396" priority="196" stopIfTrue="1">
      <formula>$AE$2&lt;&gt;2</formula>
    </cfRule>
  </conditionalFormatting>
  <conditionalFormatting sqref="B36:D36">
    <cfRule type="expression" dxfId="395" priority="195" stopIfTrue="1">
      <formula>$AE$2&lt;&gt;2</formula>
    </cfRule>
  </conditionalFormatting>
  <conditionalFormatting sqref="B36:D36">
    <cfRule type="expression" dxfId="394" priority="194" stopIfTrue="1">
      <formula>$AE$2&lt;&gt;2</formula>
    </cfRule>
  </conditionalFormatting>
  <conditionalFormatting sqref="B36:D36">
    <cfRule type="expression" dxfId="393" priority="193" stopIfTrue="1">
      <formula>$AE$2&lt;&gt;2</formula>
    </cfRule>
  </conditionalFormatting>
  <conditionalFormatting sqref="E36:G36">
    <cfRule type="expression" dxfId="392" priority="192" stopIfTrue="1">
      <formula>$AE$2&lt;&gt;2</formula>
    </cfRule>
  </conditionalFormatting>
  <conditionalFormatting sqref="E36:G36">
    <cfRule type="expression" dxfId="391" priority="191" stopIfTrue="1">
      <formula>$AE$2&lt;&gt;2</formula>
    </cfRule>
  </conditionalFormatting>
  <conditionalFormatting sqref="E36:G36">
    <cfRule type="expression" dxfId="390" priority="190" stopIfTrue="1">
      <formula>$AE$2&lt;&gt;2</formula>
    </cfRule>
  </conditionalFormatting>
  <conditionalFormatting sqref="H36:J36">
    <cfRule type="expression" dxfId="389" priority="189" stopIfTrue="1">
      <formula>$AE$2&lt;&gt;2</formula>
    </cfRule>
  </conditionalFormatting>
  <conditionalFormatting sqref="H36:J36">
    <cfRule type="expression" dxfId="388" priority="188" stopIfTrue="1">
      <formula>$AE$2&lt;&gt;2</formula>
    </cfRule>
  </conditionalFormatting>
  <conditionalFormatting sqref="H36:J36">
    <cfRule type="expression" dxfId="387" priority="187" stopIfTrue="1">
      <formula>$AE$2&lt;&gt;2</formula>
    </cfRule>
  </conditionalFormatting>
  <conditionalFormatting sqref="K36:M36">
    <cfRule type="expression" dxfId="386" priority="186" stopIfTrue="1">
      <formula>$AE$2&lt;&gt;2</formula>
    </cfRule>
  </conditionalFormatting>
  <conditionalFormatting sqref="K36:M36">
    <cfRule type="expression" dxfId="385" priority="185" stopIfTrue="1">
      <formula>$AE$2&lt;&gt;2</formula>
    </cfRule>
  </conditionalFormatting>
  <conditionalFormatting sqref="K36:M36">
    <cfRule type="expression" dxfId="384" priority="184" stopIfTrue="1">
      <formula>$AE$2&lt;&gt;2</formula>
    </cfRule>
  </conditionalFormatting>
  <conditionalFormatting sqref="N36:P36">
    <cfRule type="expression" dxfId="383" priority="183" stopIfTrue="1">
      <formula>$AE$2&lt;&gt;2</formula>
    </cfRule>
  </conditionalFormatting>
  <conditionalFormatting sqref="N36:P36">
    <cfRule type="expression" dxfId="382" priority="182" stopIfTrue="1">
      <formula>$AE$2&lt;&gt;2</formula>
    </cfRule>
  </conditionalFormatting>
  <conditionalFormatting sqref="N36:P36">
    <cfRule type="expression" dxfId="381" priority="181" stopIfTrue="1">
      <formula>$AE$2&lt;&gt;2</formula>
    </cfRule>
  </conditionalFormatting>
  <conditionalFormatting sqref="B37:D37">
    <cfRule type="expression" dxfId="380" priority="180" stopIfTrue="1">
      <formula>$AE$2&lt;&gt;2</formula>
    </cfRule>
  </conditionalFormatting>
  <conditionalFormatting sqref="B37:D37">
    <cfRule type="expression" dxfId="379" priority="179" stopIfTrue="1">
      <formula>$AE$2&lt;&gt;2</formula>
    </cfRule>
  </conditionalFormatting>
  <conditionalFormatting sqref="B37:D37">
    <cfRule type="expression" dxfId="378" priority="178" stopIfTrue="1">
      <formula>$AE$2&lt;&gt;2</formula>
    </cfRule>
  </conditionalFormatting>
  <conditionalFormatting sqref="E37:G37">
    <cfRule type="expression" dxfId="377" priority="177" stopIfTrue="1">
      <formula>$AE$2&lt;&gt;2</formula>
    </cfRule>
  </conditionalFormatting>
  <conditionalFormatting sqref="E37:G37">
    <cfRule type="expression" dxfId="376" priority="176" stopIfTrue="1">
      <formula>$AE$2&lt;&gt;2</formula>
    </cfRule>
  </conditionalFormatting>
  <conditionalFormatting sqref="E37:G37">
    <cfRule type="expression" dxfId="375" priority="175" stopIfTrue="1">
      <formula>$AE$2&lt;&gt;2</formula>
    </cfRule>
  </conditionalFormatting>
  <conditionalFormatting sqref="H37:J37">
    <cfRule type="expression" dxfId="374" priority="174" stopIfTrue="1">
      <formula>$AE$2&lt;&gt;2</formula>
    </cfRule>
  </conditionalFormatting>
  <conditionalFormatting sqref="H37:J37">
    <cfRule type="expression" dxfId="373" priority="173" stopIfTrue="1">
      <formula>$AE$2&lt;&gt;2</formula>
    </cfRule>
  </conditionalFormatting>
  <conditionalFormatting sqref="H37:J37">
    <cfRule type="expression" dxfId="372" priority="172" stopIfTrue="1">
      <formula>$AE$2&lt;&gt;2</formula>
    </cfRule>
  </conditionalFormatting>
  <conditionalFormatting sqref="K37:M37">
    <cfRule type="expression" dxfId="371" priority="171" stopIfTrue="1">
      <formula>$AE$2&lt;&gt;2</formula>
    </cfRule>
  </conditionalFormatting>
  <conditionalFormatting sqref="K37:M37">
    <cfRule type="expression" dxfId="370" priority="170" stopIfTrue="1">
      <formula>$AE$2&lt;&gt;2</formula>
    </cfRule>
  </conditionalFormatting>
  <conditionalFormatting sqref="K37:M37">
    <cfRule type="expression" dxfId="369" priority="169" stopIfTrue="1">
      <formula>$AE$2&lt;&gt;2</formula>
    </cfRule>
  </conditionalFormatting>
  <conditionalFormatting sqref="N37:P37">
    <cfRule type="expression" dxfId="368" priority="168" stopIfTrue="1">
      <formula>$AE$2&lt;&gt;2</formula>
    </cfRule>
  </conditionalFormatting>
  <conditionalFormatting sqref="N37:P37">
    <cfRule type="expression" dxfId="367" priority="167" stopIfTrue="1">
      <formula>$AE$2&lt;&gt;2</formula>
    </cfRule>
  </conditionalFormatting>
  <conditionalFormatting sqref="N37:P37">
    <cfRule type="expression" dxfId="366" priority="166" stopIfTrue="1">
      <formula>$AE$2&lt;&gt;2</formula>
    </cfRule>
  </conditionalFormatting>
  <conditionalFormatting sqref="B38:D38">
    <cfRule type="expression" dxfId="365" priority="165" stopIfTrue="1">
      <formula>$AE$2&lt;&gt;2</formula>
    </cfRule>
  </conditionalFormatting>
  <conditionalFormatting sqref="B38:D38">
    <cfRule type="expression" dxfId="364" priority="164" stopIfTrue="1">
      <formula>$AE$2&lt;&gt;2</formula>
    </cfRule>
  </conditionalFormatting>
  <conditionalFormatting sqref="B38:D38">
    <cfRule type="expression" dxfId="363" priority="163" stopIfTrue="1">
      <formula>$AE$2&lt;&gt;2</formula>
    </cfRule>
  </conditionalFormatting>
  <conditionalFormatting sqref="E38:G38">
    <cfRule type="expression" dxfId="362" priority="162" stopIfTrue="1">
      <formula>$AE$2&lt;&gt;2</formula>
    </cfRule>
  </conditionalFormatting>
  <conditionalFormatting sqref="E38:G38">
    <cfRule type="expression" dxfId="361" priority="161" stopIfTrue="1">
      <formula>$AE$2&lt;&gt;2</formula>
    </cfRule>
  </conditionalFormatting>
  <conditionalFormatting sqref="E38:G38">
    <cfRule type="expression" dxfId="360" priority="160" stopIfTrue="1">
      <formula>$AE$2&lt;&gt;2</formula>
    </cfRule>
  </conditionalFormatting>
  <conditionalFormatting sqref="H38:J38">
    <cfRule type="expression" dxfId="359" priority="159" stopIfTrue="1">
      <formula>$AE$2&lt;&gt;2</formula>
    </cfRule>
  </conditionalFormatting>
  <conditionalFormatting sqref="H38:J38">
    <cfRule type="expression" dxfId="358" priority="158" stopIfTrue="1">
      <formula>$AE$2&lt;&gt;2</formula>
    </cfRule>
  </conditionalFormatting>
  <conditionalFormatting sqref="H38:J38">
    <cfRule type="expression" dxfId="357" priority="157" stopIfTrue="1">
      <formula>$AE$2&lt;&gt;2</formula>
    </cfRule>
  </conditionalFormatting>
  <conditionalFormatting sqref="K38:M38">
    <cfRule type="expression" dxfId="356" priority="156" stopIfTrue="1">
      <formula>$AE$2&lt;&gt;2</formula>
    </cfRule>
  </conditionalFormatting>
  <conditionalFormatting sqref="K38:M38">
    <cfRule type="expression" dxfId="355" priority="155" stopIfTrue="1">
      <formula>$AE$2&lt;&gt;2</formula>
    </cfRule>
  </conditionalFormatting>
  <conditionalFormatting sqref="K38:M38">
    <cfRule type="expression" dxfId="354" priority="154" stopIfTrue="1">
      <formula>$AE$2&lt;&gt;2</formula>
    </cfRule>
  </conditionalFormatting>
  <conditionalFormatting sqref="N38:P38">
    <cfRule type="expression" dxfId="353" priority="153" stopIfTrue="1">
      <formula>$AE$2&lt;&gt;2</formula>
    </cfRule>
  </conditionalFormatting>
  <conditionalFormatting sqref="N38:P38">
    <cfRule type="expression" dxfId="352" priority="152" stopIfTrue="1">
      <formula>$AE$2&lt;&gt;2</formula>
    </cfRule>
  </conditionalFormatting>
  <conditionalFormatting sqref="N38:P38">
    <cfRule type="expression" dxfId="351" priority="151" stopIfTrue="1">
      <formula>$AE$2&lt;&gt;2</formula>
    </cfRule>
  </conditionalFormatting>
  <conditionalFormatting sqref="B39:D39">
    <cfRule type="expression" dxfId="350" priority="150" stopIfTrue="1">
      <formula>$AE$2&lt;&gt;2</formula>
    </cfRule>
  </conditionalFormatting>
  <conditionalFormatting sqref="B39:D39">
    <cfRule type="expression" dxfId="349" priority="149" stopIfTrue="1">
      <formula>$AE$2&lt;&gt;2</formula>
    </cfRule>
  </conditionalFormatting>
  <conditionalFormatting sqref="B39:D39">
    <cfRule type="expression" dxfId="348" priority="148" stopIfTrue="1">
      <formula>$AE$2&lt;&gt;2</formula>
    </cfRule>
  </conditionalFormatting>
  <conditionalFormatting sqref="E39:G39">
    <cfRule type="expression" dxfId="347" priority="147" stopIfTrue="1">
      <formula>$AE$2&lt;&gt;2</formula>
    </cfRule>
  </conditionalFormatting>
  <conditionalFormatting sqref="E39:G39">
    <cfRule type="expression" dxfId="346" priority="146" stopIfTrue="1">
      <formula>$AE$2&lt;&gt;2</formula>
    </cfRule>
  </conditionalFormatting>
  <conditionalFormatting sqref="E39:G39">
    <cfRule type="expression" dxfId="345" priority="145" stopIfTrue="1">
      <formula>$AE$2&lt;&gt;2</formula>
    </cfRule>
  </conditionalFormatting>
  <conditionalFormatting sqref="H39:J39">
    <cfRule type="expression" dxfId="344" priority="144" stopIfTrue="1">
      <formula>$AE$2&lt;&gt;2</formula>
    </cfRule>
  </conditionalFormatting>
  <conditionalFormatting sqref="H39:J39">
    <cfRule type="expression" dxfId="343" priority="143" stopIfTrue="1">
      <formula>$AE$2&lt;&gt;2</formula>
    </cfRule>
  </conditionalFormatting>
  <conditionalFormatting sqref="H39:J39">
    <cfRule type="expression" dxfId="342" priority="142" stopIfTrue="1">
      <formula>$AE$2&lt;&gt;2</formula>
    </cfRule>
  </conditionalFormatting>
  <conditionalFormatting sqref="K39:M39">
    <cfRule type="expression" dxfId="341" priority="141" stopIfTrue="1">
      <formula>$AE$2&lt;&gt;2</formula>
    </cfRule>
  </conditionalFormatting>
  <conditionalFormatting sqref="K39:M39">
    <cfRule type="expression" dxfId="340" priority="140" stopIfTrue="1">
      <formula>$AE$2&lt;&gt;2</formula>
    </cfRule>
  </conditionalFormatting>
  <conditionalFormatting sqref="K39:M39">
    <cfRule type="expression" dxfId="339" priority="139" stopIfTrue="1">
      <formula>$AE$2&lt;&gt;2</formula>
    </cfRule>
  </conditionalFormatting>
  <conditionalFormatting sqref="N39:P39">
    <cfRule type="expression" dxfId="338" priority="138" stopIfTrue="1">
      <formula>$AE$2&lt;&gt;2</formula>
    </cfRule>
  </conditionalFormatting>
  <conditionalFormatting sqref="N39:P39">
    <cfRule type="expression" dxfId="337" priority="137" stopIfTrue="1">
      <formula>$AE$2&lt;&gt;2</formula>
    </cfRule>
  </conditionalFormatting>
  <conditionalFormatting sqref="N39:P39">
    <cfRule type="expression" dxfId="336" priority="136" stopIfTrue="1">
      <formula>$AE$2&lt;&gt;2</formula>
    </cfRule>
  </conditionalFormatting>
  <conditionalFormatting sqref="B40:D40">
    <cfRule type="expression" dxfId="335" priority="135" stopIfTrue="1">
      <formula>$AE$2&lt;&gt;2</formula>
    </cfRule>
  </conditionalFormatting>
  <conditionalFormatting sqref="B40:D40">
    <cfRule type="expression" dxfId="334" priority="134" stopIfTrue="1">
      <formula>$AE$2&lt;&gt;2</formula>
    </cfRule>
  </conditionalFormatting>
  <conditionalFormatting sqref="B40:D40">
    <cfRule type="expression" dxfId="333" priority="133" stopIfTrue="1">
      <formula>$AE$2&lt;&gt;2</formula>
    </cfRule>
  </conditionalFormatting>
  <conditionalFormatting sqref="E40:G40">
    <cfRule type="expression" dxfId="332" priority="132" stopIfTrue="1">
      <formula>$AE$2&lt;&gt;2</formula>
    </cfRule>
  </conditionalFormatting>
  <conditionalFormatting sqref="E40:G40">
    <cfRule type="expression" dxfId="331" priority="131" stopIfTrue="1">
      <formula>$AE$2&lt;&gt;2</formula>
    </cfRule>
  </conditionalFormatting>
  <conditionalFormatting sqref="E40:G40">
    <cfRule type="expression" dxfId="330" priority="130" stopIfTrue="1">
      <formula>$AE$2&lt;&gt;2</formula>
    </cfRule>
  </conditionalFormatting>
  <conditionalFormatting sqref="H40:J40">
    <cfRule type="expression" dxfId="329" priority="129" stopIfTrue="1">
      <formula>$AE$2&lt;&gt;2</formula>
    </cfRule>
  </conditionalFormatting>
  <conditionalFormatting sqref="H40:J40">
    <cfRule type="expression" dxfId="328" priority="128" stopIfTrue="1">
      <formula>$AE$2&lt;&gt;2</formula>
    </cfRule>
  </conditionalFormatting>
  <conditionalFormatting sqref="H40:J40">
    <cfRule type="expression" dxfId="327" priority="127" stopIfTrue="1">
      <formula>$AE$2&lt;&gt;2</formula>
    </cfRule>
  </conditionalFormatting>
  <conditionalFormatting sqref="K40:M40">
    <cfRule type="expression" dxfId="326" priority="126" stopIfTrue="1">
      <formula>$AE$2&lt;&gt;2</formula>
    </cfRule>
  </conditionalFormatting>
  <conditionalFormatting sqref="K40:M40">
    <cfRule type="expression" dxfId="325" priority="125" stopIfTrue="1">
      <formula>$AE$2&lt;&gt;2</formula>
    </cfRule>
  </conditionalFormatting>
  <conditionalFormatting sqref="K40:M40">
    <cfRule type="expression" dxfId="324" priority="124" stopIfTrue="1">
      <formula>$AE$2&lt;&gt;2</formula>
    </cfRule>
  </conditionalFormatting>
  <conditionalFormatting sqref="N40:P40">
    <cfRule type="expression" dxfId="323" priority="123" stopIfTrue="1">
      <formula>$AE$2&lt;&gt;2</formula>
    </cfRule>
  </conditionalFormatting>
  <conditionalFormatting sqref="N40:P40">
    <cfRule type="expression" dxfId="322" priority="122" stopIfTrue="1">
      <formula>$AE$2&lt;&gt;2</formula>
    </cfRule>
  </conditionalFormatting>
  <conditionalFormatting sqref="N40:P40">
    <cfRule type="expression" dxfId="321" priority="121" stopIfTrue="1">
      <formula>$AE$2&lt;&gt;2</formula>
    </cfRule>
  </conditionalFormatting>
  <conditionalFormatting sqref="B41:D41">
    <cfRule type="expression" dxfId="320" priority="120" stopIfTrue="1">
      <formula>$AE$2&lt;&gt;2</formula>
    </cfRule>
  </conditionalFormatting>
  <conditionalFormatting sqref="B41:D41">
    <cfRule type="expression" dxfId="319" priority="119" stopIfTrue="1">
      <formula>$AE$2&lt;&gt;2</formula>
    </cfRule>
  </conditionalFormatting>
  <conditionalFormatting sqref="B41:D41">
    <cfRule type="expression" dxfId="318" priority="118" stopIfTrue="1">
      <formula>$AE$2&lt;&gt;2</formula>
    </cfRule>
  </conditionalFormatting>
  <conditionalFormatting sqref="E41:G41">
    <cfRule type="expression" dxfId="317" priority="117" stopIfTrue="1">
      <formula>$AE$2&lt;&gt;2</formula>
    </cfRule>
  </conditionalFormatting>
  <conditionalFormatting sqref="E41:G41">
    <cfRule type="expression" dxfId="316" priority="116" stopIfTrue="1">
      <formula>$AE$2&lt;&gt;2</formula>
    </cfRule>
  </conditionalFormatting>
  <conditionalFormatting sqref="E41:G41">
    <cfRule type="expression" dxfId="315" priority="115" stopIfTrue="1">
      <formula>$AE$2&lt;&gt;2</formula>
    </cfRule>
  </conditionalFormatting>
  <conditionalFormatting sqref="H41:J41">
    <cfRule type="expression" dxfId="314" priority="114" stopIfTrue="1">
      <formula>$AE$2&lt;&gt;2</formula>
    </cfRule>
  </conditionalFormatting>
  <conditionalFormatting sqref="H41:J41">
    <cfRule type="expression" dxfId="313" priority="113" stopIfTrue="1">
      <formula>$AE$2&lt;&gt;2</formula>
    </cfRule>
  </conditionalFormatting>
  <conditionalFormatting sqref="H41:J41">
    <cfRule type="expression" dxfId="312" priority="112" stopIfTrue="1">
      <formula>$AE$2&lt;&gt;2</formula>
    </cfRule>
  </conditionalFormatting>
  <conditionalFormatting sqref="K41:M41">
    <cfRule type="expression" dxfId="311" priority="111" stopIfTrue="1">
      <formula>$AE$2&lt;&gt;2</formula>
    </cfRule>
  </conditionalFormatting>
  <conditionalFormatting sqref="K41:M41">
    <cfRule type="expression" dxfId="310" priority="110" stopIfTrue="1">
      <formula>$AE$2&lt;&gt;2</formula>
    </cfRule>
  </conditionalFormatting>
  <conditionalFormatting sqref="K41:M41">
    <cfRule type="expression" dxfId="309" priority="109" stopIfTrue="1">
      <formula>$AE$2&lt;&gt;2</formula>
    </cfRule>
  </conditionalFormatting>
  <conditionalFormatting sqref="N41:P41">
    <cfRule type="expression" dxfId="308" priority="108" stopIfTrue="1">
      <formula>$AE$2&lt;&gt;2</formula>
    </cfRule>
  </conditionalFormatting>
  <conditionalFormatting sqref="N41:P41">
    <cfRule type="expression" dxfId="307" priority="107" stopIfTrue="1">
      <formula>$AE$2&lt;&gt;2</formula>
    </cfRule>
  </conditionalFormatting>
  <conditionalFormatting sqref="N41:P41">
    <cfRule type="expression" dxfId="306" priority="106" stopIfTrue="1">
      <formula>$AE$2&lt;&gt;2</formula>
    </cfRule>
  </conditionalFormatting>
  <conditionalFormatting sqref="B42:D42">
    <cfRule type="expression" dxfId="305" priority="105" stopIfTrue="1">
      <formula>$AE$2&lt;&gt;2</formula>
    </cfRule>
  </conditionalFormatting>
  <conditionalFormatting sqref="B42:D42">
    <cfRule type="expression" dxfId="304" priority="104" stopIfTrue="1">
      <formula>$AE$2&lt;&gt;2</formula>
    </cfRule>
  </conditionalFormatting>
  <conditionalFormatting sqref="B42:D42">
    <cfRule type="expression" dxfId="303" priority="103" stopIfTrue="1">
      <formula>$AE$2&lt;&gt;2</formula>
    </cfRule>
  </conditionalFormatting>
  <conditionalFormatting sqref="E42:G42">
    <cfRule type="expression" dxfId="302" priority="102" stopIfTrue="1">
      <formula>$AE$2&lt;&gt;2</formula>
    </cfRule>
  </conditionalFormatting>
  <conditionalFormatting sqref="E42:G42">
    <cfRule type="expression" dxfId="301" priority="101" stopIfTrue="1">
      <formula>$AE$2&lt;&gt;2</formula>
    </cfRule>
  </conditionalFormatting>
  <conditionalFormatting sqref="E42:G42">
    <cfRule type="expression" dxfId="300" priority="100" stopIfTrue="1">
      <formula>$AE$2&lt;&gt;2</formula>
    </cfRule>
  </conditionalFormatting>
  <conditionalFormatting sqref="H42:J42">
    <cfRule type="expression" dxfId="299" priority="99" stopIfTrue="1">
      <formula>$AE$2&lt;&gt;2</formula>
    </cfRule>
  </conditionalFormatting>
  <conditionalFormatting sqref="H42:J42">
    <cfRule type="expression" dxfId="298" priority="98" stopIfTrue="1">
      <formula>$AE$2&lt;&gt;2</formula>
    </cfRule>
  </conditionalFormatting>
  <conditionalFormatting sqref="H42:J42">
    <cfRule type="expression" dxfId="297" priority="97" stopIfTrue="1">
      <formula>$AE$2&lt;&gt;2</formula>
    </cfRule>
  </conditionalFormatting>
  <conditionalFormatting sqref="K42:M42">
    <cfRule type="expression" dxfId="296" priority="96" stopIfTrue="1">
      <formula>$AE$2&lt;&gt;2</formula>
    </cfRule>
  </conditionalFormatting>
  <conditionalFormatting sqref="K42:M42">
    <cfRule type="expression" dxfId="295" priority="95" stopIfTrue="1">
      <formula>$AE$2&lt;&gt;2</formula>
    </cfRule>
  </conditionalFormatting>
  <conditionalFormatting sqref="K42:M42">
    <cfRule type="expression" dxfId="294" priority="94" stopIfTrue="1">
      <formula>$AE$2&lt;&gt;2</formula>
    </cfRule>
  </conditionalFormatting>
  <conditionalFormatting sqref="N42:P42">
    <cfRule type="expression" dxfId="293" priority="93" stopIfTrue="1">
      <formula>$AE$2&lt;&gt;2</formula>
    </cfRule>
  </conditionalFormatting>
  <conditionalFormatting sqref="N42:P42">
    <cfRule type="expression" dxfId="292" priority="92" stopIfTrue="1">
      <formula>$AE$2&lt;&gt;2</formula>
    </cfRule>
  </conditionalFormatting>
  <conditionalFormatting sqref="N42:P42">
    <cfRule type="expression" dxfId="291" priority="91" stopIfTrue="1">
      <formula>$AE$2&lt;&gt;2</formula>
    </cfRule>
  </conditionalFormatting>
  <conditionalFormatting sqref="B43:D43">
    <cfRule type="expression" dxfId="290" priority="90" stopIfTrue="1">
      <formula>$AE$2&lt;&gt;2</formula>
    </cfRule>
  </conditionalFormatting>
  <conditionalFormatting sqref="B43:D43">
    <cfRule type="expression" dxfId="289" priority="89" stopIfTrue="1">
      <formula>$AE$2&lt;&gt;2</formula>
    </cfRule>
  </conditionalFormatting>
  <conditionalFormatting sqref="B43:D43">
    <cfRule type="expression" dxfId="288" priority="88" stopIfTrue="1">
      <formula>$AE$2&lt;&gt;2</formula>
    </cfRule>
  </conditionalFormatting>
  <conditionalFormatting sqref="E43:G43">
    <cfRule type="expression" dxfId="287" priority="87" stopIfTrue="1">
      <formula>$AE$2&lt;&gt;2</formula>
    </cfRule>
  </conditionalFormatting>
  <conditionalFormatting sqref="E43:G43">
    <cfRule type="expression" dxfId="286" priority="86" stopIfTrue="1">
      <formula>$AE$2&lt;&gt;2</formula>
    </cfRule>
  </conditionalFormatting>
  <conditionalFormatting sqref="E43:G43">
    <cfRule type="expression" dxfId="285" priority="85" stopIfTrue="1">
      <formula>$AE$2&lt;&gt;2</formula>
    </cfRule>
  </conditionalFormatting>
  <conditionalFormatting sqref="H43:J43">
    <cfRule type="expression" dxfId="284" priority="84" stopIfTrue="1">
      <formula>$AE$2&lt;&gt;2</formula>
    </cfRule>
  </conditionalFormatting>
  <conditionalFormatting sqref="H43:J43">
    <cfRule type="expression" dxfId="283" priority="83" stopIfTrue="1">
      <formula>$AE$2&lt;&gt;2</formula>
    </cfRule>
  </conditionalFormatting>
  <conditionalFormatting sqref="H43:J43">
    <cfRule type="expression" dxfId="282" priority="82" stopIfTrue="1">
      <formula>$AE$2&lt;&gt;2</formula>
    </cfRule>
  </conditionalFormatting>
  <conditionalFormatting sqref="K43:M43">
    <cfRule type="expression" dxfId="281" priority="81" stopIfTrue="1">
      <formula>$AE$2&lt;&gt;2</formula>
    </cfRule>
  </conditionalFormatting>
  <conditionalFormatting sqref="K43:M43">
    <cfRule type="expression" dxfId="280" priority="80" stopIfTrue="1">
      <formula>$AE$2&lt;&gt;2</formula>
    </cfRule>
  </conditionalFormatting>
  <conditionalFormatting sqref="K43:M43">
    <cfRule type="expression" dxfId="279" priority="79" stopIfTrue="1">
      <formula>$AE$2&lt;&gt;2</formula>
    </cfRule>
  </conditionalFormatting>
  <conditionalFormatting sqref="N43:P43">
    <cfRule type="expression" dxfId="278" priority="78" stopIfTrue="1">
      <formula>$AE$2&lt;&gt;2</formula>
    </cfRule>
  </conditionalFormatting>
  <conditionalFormatting sqref="N43:P43">
    <cfRule type="expression" dxfId="277" priority="77" stopIfTrue="1">
      <formula>$AE$2&lt;&gt;2</formula>
    </cfRule>
  </conditionalFormatting>
  <conditionalFormatting sqref="N43:P43">
    <cfRule type="expression" dxfId="276" priority="76" stopIfTrue="1">
      <formula>$AE$2&lt;&gt;2</formula>
    </cfRule>
  </conditionalFormatting>
  <conditionalFormatting sqref="B44:D44">
    <cfRule type="expression" dxfId="275" priority="75" stopIfTrue="1">
      <formula>$AE$2&lt;&gt;2</formula>
    </cfRule>
  </conditionalFormatting>
  <conditionalFormatting sqref="B44:D44">
    <cfRule type="expression" dxfId="274" priority="74" stopIfTrue="1">
      <formula>$AE$2&lt;&gt;2</formula>
    </cfRule>
  </conditionalFormatting>
  <conditionalFormatting sqref="B44:D44">
    <cfRule type="expression" dxfId="273" priority="73" stopIfTrue="1">
      <formula>$AE$2&lt;&gt;2</formula>
    </cfRule>
  </conditionalFormatting>
  <conditionalFormatting sqref="E44:G44">
    <cfRule type="expression" dxfId="272" priority="72" stopIfTrue="1">
      <formula>$AE$2&lt;&gt;2</formula>
    </cfRule>
  </conditionalFormatting>
  <conditionalFormatting sqref="E44:G44">
    <cfRule type="expression" dxfId="271" priority="71" stopIfTrue="1">
      <formula>$AE$2&lt;&gt;2</formula>
    </cfRule>
  </conditionalFormatting>
  <conditionalFormatting sqref="E44:G44">
    <cfRule type="expression" dxfId="270" priority="70" stopIfTrue="1">
      <formula>$AE$2&lt;&gt;2</formula>
    </cfRule>
  </conditionalFormatting>
  <conditionalFormatting sqref="H44:J44">
    <cfRule type="expression" dxfId="269" priority="69" stopIfTrue="1">
      <formula>$AE$2&lt;&gt;2</formula>
    </cfRule>
  </conditionalFormatting>
  <conditionalFormatting sqref="H44:J44">
    <cfRule type="expression" dxfId="268" priority="68" stopIfTrue="1">
      <formula>$AE$2&lt;&gt;2</formula>
    </cfRule>
  </conditionalFormatting>
  <conditionalFormatting sqref="H44:J44">
    <cfRule type="expression" dxfId="267" priority="67" stopIfTrue="1">
      <formula>$AE$2&lt;&gt;2</formula>
    </cfRule>
  </conditionalFormatting>
  <conditionalFormatting sqref="K44:M44">
    <cfRule type="expression" dxfId="266" priority="66" stopIfTrue="1">
      <formula>$AE$2&lt;&gt;2</formula>
    </cfRule>
  </conditionalFormatting>
  <conditionalFormatting sqref="K44:M44">
    <cfRule type="expression" dxfId="265" priority="65" stopIfTrue="1">
      <formula>$AE$2&lt;&gt;2</formula>
    </cfRule>
  </conditionalFormatting>
  <conditionalFormatting sqref="K44:M44">
    <cfRule type="expression" dxfId="264" priority="64" stopIfTrue="1">
      <formula>$AE$2&lt;&gt;2</formula>
    </cfRule>
  </conditionalFormatting>
  <conditionalFormatting sqref="N44:P44">
    <cfRule type="expression" dxfId="263" priority="63" stopIfTrue="1">
      <formula>$AE$2&lt;&gt;2</formula>
    </cfRule>
  </conditionalFormatting>
  <conditionalFormatting sqref="N44:P44">
    <cfRule type="expression" dxfId="262" priority="62" stopIfTrue="1">
      <formula>$AE$2&lt;&gt;2</formula>
    </cfRule>
  </conditionalFormatting>
  <conditionalFormatting sqref="N44:P44">
    <cfRule type="expression" dxfId="261" priority="61" stopIfTrue="1">
      <formula>$AE$2&lt;&gt;2</formula>
    </cfRule>
  </conditionalFormatting>
  <conditionalFormatting sqref="B22:C22">
    <cfRule type="expression" dxfId="260" priority="60">
      <formula>$AE$2&lt;&gt;2</formula>
    </cfRule>
  </conditionalFormatting>
  <conditionalFormatting sqref="D22:G22">
    <cfRule type="expression" dxfId="259" priority="59">
      <formula>$AE$2&lt;&gt;2</formula>
    </cfRule>
  </conditionalFormatting>
  <conditionalFormatting sqref="Q22:S22">
    <cfRule type="expression" dxfId="258" priority="58">
      <formula>$AE$2&lt;&gt;2</formula>
    </cfRule>
  </conditionalFormatting>
  <conditionalFormatting sqref="B23:C23">
    <cfRule type="expression" dxfId="257" priority="57">
      <formula>$AE$2&lt;&gt;2</formula>
    </cfRule>
  </conditionalFormatting>
  <conditionalFormatting sqref="D23:G23">
    <cfRule type="expression" dxfId="256" priority="56">
      <formula>$AE$2&lt;&gt;2</formula>
    </cfRule>
  </conditionalFormatting>
  <conditionalFormatting sqref="Q23:S23">
    <cfRule type="expression" dxfId="255" priority="55">
      <formula>$AE$2&lt;&gt;2</formula>
    </cfRule>
  </conditionalFormatting>
  <conditionalFormatting sqref="B24:C24">
    <cfRule type="expression" dxfId="254" priority="54">
      <formula>$AE$2&lt;&gt;2</formula>
    </cfRule>
  </conditionalFormatting>
  <conditionalFormatting sqref="D24:G24">
    <cfRule type="expression" dxfId="253" priority="53">
      <formula>$AE$2&lt;&gt;2</formula>
    </cfRule>
  </conditionalFormatting>
  <conditionalFormatting sqref="Q24:S24">
    <cfRule type="expression" dxfId="252" priority="52">
      <formula>$AE$2&lt;&gt;2</formula>
    </cfRule>
  </conditionalFormatting>
  <conditionalFormatting sqref="B25:C25">
    <cfRule type="expression" dxfId="251" priority="51">
      <formula>$AE$2&lt;&gt;2</formula>
    </cfRule>
  </conditionalFormatting>
  <conditionalFormatting sqref="D25:G25">
    <cfRule type="expression" dxfId="250" priority="50">
      <formula>$AE$2&lt;&gt;2</formula>
    </cfRule>
  </conditionalFormatting>
  <conditionalFormatting sqref="Q25:S25">
    <cfRule type="expression" dxfId="249" priority="49">
      <formula>$AE$2&lt;&gt;2</formula>
    </cfRule>
  </conditionalFormatting>
  <conditionalFormatting sqref="B26:C26">
    <cfRule type="expression" dxfId="248" priority="48">
      <formula>$AE$2&lt;&gt;2</formula>
    </cfRule>
  </conditionalFormatting>
  <conditionalFormatting sqref="D26:G26">
    <cfRule type="expression" dxfId="247" priority="47">
      <formula>$AE$2&lt;&gt;2</formula>
    </cfRule>
  </conditionalFormatting>
  <conditionalFormatting sqref="Q26:S26">
    <cfRule type="expression" dxfId="246" priority="46">
      <formula>$AE$2&lt;&gt;2</formula>
    </cfRule>
  </conditionalFormatting>
  <conditionalFormatting sqref="B27:C27">
    <cfRule type="expression" dxfId="245" priority="45">
      <formula>$AE$2&lt;&gt;2</formula>
    </cfRule>
  </conditionalFormatting>
  <conditionalFormatting sqref="D27:G27">
    <cfRule type="expression" dxfId="244" priority="44">
      <formula>$AE$2&lt;&gt;2</formula>
    </cfRule>
  </conditionalFormatting>
  <conditionalFormatting sqref="Q27:S27">
    <cfRule type="expression" dxfId="243" priority="43">
      <formula>$AE$2&lt;&gt;2</formula>
    </cfRule>
  </conditionalFormatting>
  <conditionalFormatting sqref="B28:C28">
    <cfRule type="expression" dxfId="242" priority="42">
      <formula>$AE$2&lt;&gt;2</formula>
    </cfRule>
  </conditionalFormatting>
  <conditionalFormatting sqref="D28:G28">
    <cfRule type="expression" dxfId="241" priority="41">
      <formula>$AE$2&lt;&gt;2</formula>
    </cfRule>
  </conditionalFormatting>
  <conditionalFormatting sqref="Q28:S28">
    <cfRule type="expression" dxfId="240" priority="40">
      <formula>$AE$2&lt;&gt;2</formula>
    </cfRule>
  </conditionalFormatting>
  <conditionalFormatting sqref="B29:C29">
    <cfRule type="expression" dxfId="239" priority="39">
      <formula>$AE$2&lt;&gt;2</formula>
    </cfRule>
  </conditionalFormatting>
  <conditionalFormatting sqref="D29:G29">
    <cfRule type="expression" dxfId="238" priority="38">
      <formula>$AE$2&lt;&gt;2</formula>
    </cfRule>
  </conditionalFormatting>
  <conditionalFormatting sqref="Q29:S29">
    <cfRule type="expression" dxfId="237" priority="37">
      <formula>$AE$2&lt;&gt;2</formula>
    </cfRule>
  </conditionalFormatting>
  <conditionalFormatting sqref="H30:J30">
    <cfRule type="expression" dxfId="236" priority="36">
      <formula>$AE$2&lt;&gt;2</formula>
    </cfRule>
  </conditionalFormatting>
  <conditionalFormatting sqref="Q30:S30">
    <cfRule type="expression" dxfId="235" priority="35">
      <formula>$AE$2&lt;&gt;2</formula>
    </cfRule>
  </conditionalFormatting>
  <conditionalFormatting sqref="Q35:S35">
    <cfRule type="expression" dxfId="234" priority="34">
      <formula>$AE$2&lt;&gt;2</formula>
    </cfRule>
  </conditionalFormatting>
  <conditionalFormatting sqref="T35:V35">
    <cfRule type="expression" dxfId="233" priority="33">
      <formula>$AE$2&lt;&gt;2</formula>
    </cfRule>
  </conditionalFormatting>
  <conditionalFormatting sqref="W35:Y35">
    <cfRule type="expression" dxfId="232" priority="32">
      <formula>$AE$2&lt;&gt;2</formula>
    </cfRule>
  </conditionalFormatting>
  <conditionalFormatting sqref="Q36:S36">
    <cfRule type="expression" dxfId="231" priority="31">
      <formula>$AE$2&lt;&gt;2</formula>
    </cfRule>
  </conditionalFormatting>
  <conditionalFormatting sqref="T36:V36">
    <cfRule type="expression" dxfId="230" priority="30">
      <formula>$AE$2&lt;&gt;2</formula>
    </cfRule>
  </conditionalFormatting>
  <conditionalFormatting sqref="W36:Y36">
    <cfRule type="expression" dxfId="229" priority="29">
      <formula>$AE$2&lt;&gt;2</formula>
    </cfRule>
  </conditionalFormatting>
  <conditionalFormatting sqref="Q37:S37">
    <cfRule type="expression" dxfId="228" priority="28">
      <formula>$AE$2&lt;&gt;2</formula>
    </cfRule>
  </conditionalFormatting>
  <conditionalFormatting sqref="T37:V37">
    <cfRule type="expression" dxfId="227" priority="27">
      <formula>$AE$2&lt;&gt;2</formula>
    </cfRule>
  </conditionalFormatting>
  <conditionalFormatting sqref="W37:Y37">
    <cfRule type="expression" dxfId="226" priority="26">
      <formula>$AE$2&lt;&gt;2</formula>
    </cfRule>
  </conditionalFormatting>
  <conditionalFormatting sqref="Q38:S38">
    <cfRule type="expression" dxfId="225" priority="25">
      <formula>$AE$2&lt;&gt;2</formula>
    </cfRule>
  </conditionalFormatting>
  <conditionalFormatting sqref="T38:V38">
    <cfRule type="expression" dxfId="224" priority="24">
      <formula>$AE$2&lt;&gt;2</formula>
    </cfRule>
  </conditionalFormatting>
  <conditionalFormatting sqref="W38:Y38">
    <cfRule type="expression" dxfId="223" priority="23">
      <formula>$AE$2&lt;&gt;2</formula>
    </cfRule>
  </conditionalFormatting>
  <conditionalFormatting sqref="Q39:S39">
    <cfRule type="expression" dxfId="222" priority="22">
      <formula>$AE$2&lt;&gt;2</formula>
    </cfRule>
  </conditionalFormatting>
  <conditionalFormatting sqref="T39:V39">
    <cfRule type="expression" dxfId="221" priority="21">
      <formula>$AE$2&lt;&gt;2</formula>
    </cfRule>
  </conditionalFormatting>
  <conditionalFormatting sqref="W39:Y39">
    <cfRule type="expression" dxfId="220" priority="20">
      <formula>$AE$2&lt;&gt;2</formula>
    </cfRule>
  </conditionalFormatting>
  <conditionalFormatting sqref="Q40:S40">
    <cfRule type="expression" dxfId="219" priority="19">
      <formula>$AE$2&lt;&gt;2</formula>
    </cfRule>
  </conditionalFormatting>
  <conditionalFormatting sqref="T40:V40">
    <cfRule type="expression" dxfId="218" priority="18">
      <formula>$AE$2&lt;&gt;2</formula>
    </cfRule>
  </conditionalFormatting>
  <conditionalFormatting sqref="W40:Y40">
    <cfRule type="expression" dxfId="217" priority="17">
      <formula>$AE$2&lt;&gt;2</formula>
    </cfRule>
  </conditionalFormatting>
  <conditionalFormatting sqref="Q41:S41">
    <cfRule type="expression" dxfId="216" priority="16">
      <formula>$AE$2&lt;&gt;2</formula>
    </cfRule>
  </conditionalFormatting>
  <conditionalFormatting sqref="T41:V41">
    <cfRule type="expression" dxfId="215" priority="15">
      <formula>$AE$2&lt;&gt;2</formula>
    </cfRule>
  </conditionalFormatting>
  <conditionalFormatting sqref="W41:Y41">
    <cfRule type="expression" dxfId="214" priority="14">
      <formula>$AE$2&lt;&gt;2</formula>
    </cfRule>
  </conditionalFormatting>
  <conditionalFormatting sqref="Q42:S42">
    <cfRule type="expression" dxfId="213" priority="13">
      <formula>$AE$2&lt;&gt;2</formula>
    </cfRule>
  </conditionalFormatting>
  <conditionalFormatting sqref="T42:V42">
    <cfRule type="expression" dxfId="212" priority="12">
      <formula>$AE$2&lt;&gt;2</formula>
    </cfRule>
  </conditionalFormatting>
  <conditionalFormatting sqref="W42:Y42">
    <cfRule type="expression" dxfId="211" priority="11">
      <formula>$AE$2&lt;&gt;2</formula>
    </cfRule>
  </conditionalFormatting>
  <conditionalFormatting sqref="Q43:S43">
    <cfRule type="expression" dxfId="210" priority="10">
      <formula>$AE$2&lt;&gt;2</formula>
    </cfRule>
  </conditionalFormatting>
  <conditionalFormatting sqref="T43:V43">
    <cfRule type="expression" dxfId="209" priority="9">
      <formula>$AE$2&lt;&gt;2</formula>
    </cfRule>
  </conditionalFormatting>
  <conditionalFormatting sqref="W43:Y43">
    <cfRule type="expression" dxfId="208" priority="8">
      <formula>$AE$2&lt;&gt;2</formula>
    </cfRule>
  </conditionalFormatting>
  <conditionalFormatting sqref="Q44:S44">
    <cfRule type="expression" dxfId="207" priority="7">
      <formula>$AE$2&lt;&gt;2</formula>
    </cfRule>
  </conditionalFormatting>
  <conditionalFormatting sqref="T44:V44">
    <cfRule type="expression" dxfId="206" priority="6">
      <formula>$AE$2&lt;&gt;2</formula>
    </cfRule>
  </conditionalFormatting>
  <conditionalFormatting sqref="W44:Y44">
    <cfRule type="expression" dxfId="205" priority="5">
      <formula>$AE$2&lt;&gt;2</formula>
    </cfRule>
  </conditionalFormatting>
  <conditionalFormatting sqref="H45:J45">
    <cfRule type="expression" dxfId="204" priority="4">
      <formula>$AE$2&lt;&gt;2</formula>
    </cfRule>
  </conditionalFormatting>
  <conditionalFormatting sqref="Q45:S45">
    <cfRule type="expression" dxfId="203" priority="3">
      <formula>$AE$2&lt;&gt;2</formula>
    </cfRule>
  </conditionalFormatting>
  <conditionalFormatting sqref="T45:V45">
    <cfRule type="expression" dxfId="202" priority="2">
      <formula>$AE$2&lt;&gt;2</formula>
    </cfRule>
  </conditionalFormatting>
  <conditionalFormatting sqref="W45:Y45">
    <cfRule type="expression" dxfId="201" priority="1">
      <formula>$AE$2&lt;&gt;2</formula>
    </cfRule>
  </conditionalFormatting>
  <dataValidations count="2">
    <dataValidation type="list" allowBlank="1" showInputMessage="1" showErrorMessage="1" sqref="E35:G44" xr:uid="{00000000-0002-0000-0A00-000000000000}">
      <formula1>方位</formula1>
    </dataValidation>
    <dataValidation type="list" allowBlank="1" showInputMessage="1" showErrorMessage="1" sqref="D7:G14" xr:uid="{00000000-0002-0000-0A00-000001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14</xdr:col>
                    <xdr:colOff>9525</xdr:colOff>
                    <xdr:row>34</xdr:row>
                    <xdr:rowOff>19050</xdr:rowOff>
                  </from>
                  <to>
                    <xdr:col>15</xdr:col>
                    <xdr:colOff>57150</xdr:colOff>
                    <xdr:row>34</xdr:row>
                    <xdr:rowOff>228600</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14</xdr:col>
                    <xdr:colOff>9525</xdr:colOff>
                    <xdr:row>35</xdr:row>
                    <xdr:rowOff>19050</xdr:rowOff>
                  </from>
                  <to>
                    <xdr:col>15</xdr:col>
                    <xdr:colOff>57150</xdr:colOff>
                    <xdr:row>35</xdr:row>
                    <xdr:rowOff>228600</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14</xdr:col>
                    <xdr:colOff>9525</xdr:colOff>
                    <xdr:row>36</xdr:row>
                    <xdr:rowOff>19050</xdr:rowOff>
                  </from>
                  <to>
                    <xdr:col>15</xdr:col>
                    <xdr:colOff>57150</xdr:colOff>
                    <xdr:row>36</xdr:row>
                    <xdr:rowOff>228600</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14</xdr:col>
                    <xdr:colOff>9525</xdr:colOff>
                    <xdr:row>37</xdr:row>
                    <xdr:rowOff>19050</xdr:rowOff>
                  </from>
                  <to>
                    <xdr:col>15</xdr:col>
                    <xdr:colOff>57150</xdr:colOff>
                    <xdr:row>37</xdr:row>
                    <xdr:rowOff>228600</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14</xdr:col>
                    <xdr:colOff>9525</xdr:colOff>
                    <xdr:row>21</xdr:row>
                    <xdr:rowOff>9525</xdr:rowOff>
                  </from>
                  <to>
                    <xdr:col>15</xdr:col>
                    <xdr:colOff>38100</xdr:colOff>
                    <xdr:row>21</xdr:row>
                    <xdr:rowOff>219075</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14</xdr:col>
                    <xdr:colOff>9525</xdr:colOff>
                    <xdr:row>22</xdr:row>
                    <xdr:rowOff>9525</xdr:rowOff>
                  </from>
                  <to>
                    <xdr:col>15</xdr:col>
                    <xdr:colOff>38100</xdr:colOff>
                    <xdr:row>22</xdr:row>
                    <xdr:rowOff>219075</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14</xdr:col>
                    <xdr:colOff>9525</xdr:colOff>
                    <xdr:row>23</xdr:row>
                    <xdr:rowOff>9525</xdr:rowOff>
                  </from>
                  <to>
                    <xdr:col>15</xdr:col>
                    <xdr:colOff>38100</xdr:colOff>
                    <xdr:row>23</xdr:row>
                    <xdr:rowOff>219075</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14</xdr:col>
                    <xdr:colOff>9525</xdr:colOff>
                    <xdr:row>24</xdr:row>
                    <xdr:rowOff>9525</xdr:rowOff>
                  </from>
                  <to>
                    <xdr:col>15</xdr:col>
                    <xdr:colOff>38100</xdr:colOff>
                    <xdr:row>24</xdr:row>
                    <xdr:rowOff>219075</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14</xdr:col>
                    <xdr:colOff>9525</xdr:colOff>
                    <xdr:row>25</xdr:row>
                    <xdr:rowOff>9525</xdr:rowOff>
                  </from>
                  <to>
                    <xdr:col>15</xdr:col>
                    <xdr:colOff>38100</xdr:colOff>
                    <xdr:row>25</xdr:row>
                    <xdr:rowOff>219075</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14</xdr:col>
                    <xdr:colOff>9525</xdr:colOff>
                    <xdr:row>26</xdr:row>
                    <xdr:rowOff>9525</xdr:rowOff>
                  </from>
                  <to>
                    <xdr:col>15</xdr:col>
                    <xdr:colOff>38100</xdr:colOff>
                    <xdr:row>26</xdr:row>
                    <xdr:rowOff>219075</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14</xdr:col>
                    <xdr:colOff>9525</xdr:colOff>
                    <xdr:row>27</xdr:row>
                    <xdr:rowOff>9525</xdr:rowOff>
                  </from>
                  <to>
                    <xdr:col>15</xdr:col>
                    <xdr:colOff>38100</xdr:colOff>
                    <xdr:row>27</xdr:row>
                    <xdr:rowOff>219075</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14</xdr:col>
                    <xdr:colOff>9525</xdr:colOff>
                    <xdr:row>28</xdr:row>
                    <xdr:rowOff>9525</xdr:rowOff>
                  </from>
                  <to>
                    <xdr:col>15</xdr:col>
                    <xdr:colOff>38100</xdr:colOff>
                    <xdr:row>28</xdr:row>
                    <xdr:rowOff>219075</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14</xdr:col>
                    <xdr:colOff>9525</xdr:colOff>
                    <xdr:row>43</xdr:row>
                    <xdr:rowOff>19050</xdr:rowOff>
                  </from>
                  <to>
                    <xdr:col>15</xdr:col>
                    <xdr:colOff>57150</xdr:colOff>
                    <xdr:row>43</xdr:row>
                    <xdr:rowOff>228600</xdr:rowOff>
                  </to>
                </anchor>
              </controlPr>
            </control>
          </mc:Choice>
        </mc:AlternateContent>
        <mc:AlternateContent xmlns:mc="http://schemas.openxmlformats.org/markup-compatibility/2006">
          <mc:Choice Requires="x14">
            <control shapeId="128019" r:id="rId22" name="Check Box 19">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20" r:id="rId23" name="Check Box 20">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21" r:id="rId24" name="Check Box 21">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22" r:id="rId25" name="Check Box 22">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23" r:id="rId26" name="Check Box 23">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24" r:id="rId27"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28025" r:id="rId28"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8" tint="0.79998168889431442"/>
  </sheetPr>
  <dimension ref="A1:AK16"/>
  <sheetViews>
    <sheetView showGridLines="0" view="pageBreakPreview" zoomScale="70" zoomScaleNormal="70" zoomScaleSheetLayoutView="70" workbookViewId="0">
      <selection activeCell="K6" sqref="K6:AC6"/>
    </sheetView>
  </sheetViews>
  <sheetFormatPr defaultColWidth="9" defaultRowHeight="13.5"/>
  <cols>
    <col min="1" max="26" width="4.125" style="68" customWidth="1"/>
    <col min="27" max="29" width="2.5" style="68" customWidth="1"/>
    <col min="30" max="30" width="4.125" style="68" customWidth="1"/>
    <col min="31" max="35" width="4.125" style="68" hidden="1" customWidth="1"/>
    <col min="36" max="36" width="6" style="68" hidden="1" customWidth="1"/>
    <col min="37" max="37" width="4.125" style="68" hidden="1" customWidth="1"/>
    <col min="38" max="45" width="4.125" style="68" customWidth="1"/>
    <col min="46" max="16384" width="9" style="68"/>
  </cols>
  <sheetData>
    <row r="1" spans="1:37" ht="27.75" customHeight="1">
      <c r="A1" s="529" t="s">
        <v>223</v>
      </c>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row>
    <row r="2" spans="1:37" ht="81" customHeight="1">
      <c r="A2" s="530" t="s">
        <v>243</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E2" s="93">
        <f>共通条件・結果!AE2</f>
        <v>1</v>
      </c>
    </row>
    <row r="3" spans="1:37" ht="26.25" customHeight="1" thickBot="1">
      <c r="A3" s="69"/>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2" t="s">
        <v>279</v>
      </c>
      <c r="AF3" s="70"/>
      <c r="AG3" s="70"/>
      <c r="AH3" s="70"/>
      <c r="AI3" s="70"/>
      <c r="AJ3" s="70"/>
      <c r="AK3" s="70"/>
    </row>
    <row r="4" spans="1:37" ht="26.25" customHeight="1">
      <c r="A4" s="532" t="s">
        <v>34</v>
      </c>
      <c r="B4" s="524"/>
      <c r="C4" s="524" t="s">
        <v>35</v>
      </c>
      <c r="D4" s="524"/>
      <c r="E4" s="524"/>
      <c r="F4" s="524"/>
      <c r="G4" s="523" t="s">
        <v>224</v>
      </c>
      <c r="H4" s="524"/>
      <c r="I4" s="523" t="s">
        <v>225</v>
      </c>
      <c r="J4" s="524"/>
      <c r="K4" s="523" t="s">
        <v>226</v>
      </c>
      <c r="L4" s="524"/>
      <c r="M4" s="523" t="s">
        <v>227</v>
      </c>
      <c r="N4" s="524"/>
      <c r="O4" s="523" t="s">
        <v>228</v>
      </c>
      <c r="P4" s="523"/>
      <c r="Q4" s="523" t="s">
        <v>229</v>
      </c>
      <c r="R4" s="523"/>
      <c r="S4" s="523" t="s">
        <v>230</v>
      </c>
      <c r="T4" s="524"/>
      <c r="U4" s="523" t="s">
        <v>231</v>
      </c>
      <c r="V4" s="524"/>
      <c r="W4" s="523" t="s">
        <v>232</v>
      </c>
      <c r="X4" s="524"/>
      <c r="Y4" s="523" t="s">
        <v>233</v>
      </c>
      <c r="Z4" s="524"/>
      <c r="AA4" s="523" t="s">
        <v>234</v>
      </c>
      <c r="AB4" s="524"/>
      <c r="AC4" s="526"/>
      <c r="AD4" s="70"/>
      <c r="AE4" s="70"/>
      <c r="AF4" s="528"/>
      <c r="AG4" s="528"/>
      <c r="AH4" s="528"/>
      <c r="AI4" s="528"/>
      <c r="AJ4" s="528"/>
      <c r="AK4" s="70"/>
    </row>
    <row r="5" spans="1:37" ht="26.25" customHeight="1" thickBot="1">
      <c r="A5" s="533"/>
      <c r="B5" s="525"/>
      <c r="C5" s="525"/>
      <c r="D5" s="525"/>
      <c r="E5" s="525"/>
      <c r="F5" s="525"/>
      <c r="G5" s="525"/>
      <c r="H5" s="525"/>
      <c r="I5" s="525"/>
      <c r="J5" s="525"/>
      <c r="K5" s="525"/>
      <c r="L5" s="525"/>
      <c r="M5" s="525"/>
      <c r="N5" s="525"/>
      <c r="O5" s="534"/>
      <c r="P5" s="534"/>
      <c r="Q5" s="534"/>
      <c r="R5" s="534"/>
      <c r="S5" s="525"/>
      <c r="T5" s="525"/>
      <c r="U5" s="525"/>
      <c r="V5" s="525"/>
      <c r="W5" s="525"/>
      <c r="X5" s="525"/>
      <c r="Y5" s="525"/>
      <c r="Z5" s="525"/>
      <c r="AA5" s="525"/>
      <c r="AB5" s="525"/>
      <c r="AC5" s="527"/>
      <c r="AD5" s="70"/>
      <c r="AE5" s="71" t="s">
        <v>235</v>
      </c>
      <c r="AF5" s="72" t="s">
        <v>236</v>
      </c>
      <c r="AG5" s="73" t="s">
        <v>237</v>
      </c>
      <c r="AH5" s="72" t="s">
        <v>238</v>
      </c>
      <c r="AI5" s="72" t="s">
        <v>239</v>
      </c>
      <c r="AJ5" s="72" t="s">
        <v>240</v>
      </c>
      <c r="AK5" s="70"/>
    </row>
    <row r="6" spans="1:37" ht="26.25" customHeight="1">
      <c r="A6" s="520"/>
      <c r="B6" s="521"/>
      <c r="C6" s="522"/>
      <c r="D6" s="522"/>
      <c r="E6" s="522"/>
      <c r="F6" s="522"/>
      <c r="G6" s="518"/>
      <c r="H6" s="518"/>
      <c r="I6" s="518"/>
      <c r="J6" s="518"/>
      <c r="K6" s="518"/>
      <c r="L6" s="518"/>
      <c r="M6" s="518"/>
      <c r="N6" s="518"/>
      <c r="O6" s="518"/>
      <c r="P6" s="518"/>
      <c r="Q6" s="518"/>
      <c r="R6" s="518"/>
      <c r="S6" s="518"/>
      <c r="T6" s="518"/>
      <c r="U6" s="518"/>
      <c r="V6" s="518"/>
      <c r="W6" s="518"/>
      <c r="X6" s="518"/>
      <c r="Y6" s="519" t="str">
        <f>IF(Q6="","",IF(-1&lt;=Q6,"(1)",IF(G6+M6&gt;=3,"(3)1","(3)2")))</f>
        <v/>
      </c>
      <c r="Z6" s="519"/>
      <c r="AA6" s="516" t="str">
        <f>IF(Q6="","",IF(IF(Y6="(1)",AF6,AH6)&lt;0.05,"0.05",IF(Y6="(1)",AF6,AH6)))</f>
        <v/>
      </c>
      <c r="AB6" s="516"/>
      <c r="AC6" s="517"/>
      <c r="AD6" s="70"/>
      <c r="AE6" s="71">
        <f>IF(O6&gt;0.4,"0.4",O6)</f>
        <v>0</v>
      </c>
      <c r="AF6" s="71">
        <f>1.8-1.36*(G6*(AE6+S6)+M6*(AE6-Q6))^0.15-0.01*(6.14-G6)*((I6+0.5*K6)*AG6)^0.5</f>
        <v>1.8</v>
      </c>
      <c r="AG6" s="71">
        <f>IF(MAX(U6,W6)&lt;=0.9,MAX(U6,W6),"0.9")</f>
        <v>0</v>
      </c>
      <c r="AH6" s="71">
        <f>IF((G6+M6)&gt;=3,AI6,AJ6)</f>
        <v>1.8</v>
      </c>
      <c r="AI6" s="71">
        <f>1.8-1.47*(G6+M6)^0.08</f>
        <v>1.8</v>
      </c>
      <c r="AJ6" s="71">
        <f>1.8-1.36*(G6+M6)^0.15</f>
        <v>1.8</v>
      </c>
      <c r="AK6" s="70"/>
    </row>
    <row r="7" spans="1:37" ht="26.25" customHeight="1">
      <c r="A7" s="513"/>
      <c r="B7" s="514"/>
      <c r="C7" s="515"/>
      <c r="D7" s="515"/>
      <c r="E7" s="515"/>
      <c r="F7" s="515"/>
      <c r="G7" s="510"/>
      <c r="H7" s="510"/>
      <c r="I7" s="510"/>
      <c r="J7" s="510"/>
      <c r="K7" s="510"/>
      <c r="L7" s="510"/>
      <c r="M7" s="510"/>
      <c r="N7" s="510"/>
      <c r="O7" s="510"/>
      <c r="P7" s="510"/>
      <c r="Q7" s="510"/>
      <c r="R7" s="510"/>
      <c r="S7" s="510"/>
      <c r="T7" s="510"/>
      <c r="U7" s="510"/>
      <c r="V7" s="510"/>
      <c r="W7" s="510"/>
      <c r="X7" s="510"/>
      <c r="Y7" s="511" t="str">
        <f>IF(Q7="","",IF(-1&lt;=Q7,"(1)",IF(G7+M7&gt;=3,"(3)1","(3)2")))</f>
        <v/>
      </c>
      <c r="Z7" s="512"/>
      <c r="AA7" s="505" t="str">
        <f t="shared" ref="AA7:AA13" si="0">IF(Q7="","",IF(IF(Y7="(1)",AF7,AH7)&lt;0.05,"0.05",IF(Y7="(1)",AF7,AH7)))</f>
        <v/>
      </c>
      <c r="AB7" s="505"/>
      <c r="AC7" s="506"/>
      <c r="AD7" s="70"/>
      <c r="AE7" s="71">
        <f>IF(O7&gt;0.4,"0.4",O7)</f>
        <v>0</v>
      </c>
      <c r="AF7" s="71">
        <f>1.8-1.36*(G7*(AE7+S7)+M7*(AE7-Q7))^0.15-0.01*(6.14-G7)*((I7+0.5*K7)*AG7)^0.5</f>
        <v>1.8</v>
      </c>
      <c r="AG7" s="71">
        <f>IF(MAX(U7,W7)&lt;=0.9,MAX(U7,W7),"0.9")</f>
        <v>0</v>
      </c>
      <c r="AH7" s="71">
        <f>IF((G7+M7)&gt;=3,AI7,AJ7)</f>
        <v>1.8</v>
      </c>
      <c r="AI7" s="71">
        <f>1.8-1.47*(G7+M7)^0.08</f>
        <v>1.8</v>
      </c>
      <c r="AJ7" s="71">
        <f>1.8-1.36*(G7+M7)^0.15</f>
        <v>1.8</v>
      </c>
      <c r="AK7" s="70"/>
    </row>
    <row r="8" spans="1:37" ht="26.25" customHeight="1">
      <c r="A8" s="513"/>
      <c r="B8" s="514"/>
      <c r="C8" s="515"/>
      <c r="D8" s="515"/>
      <c r="E8" s="515"/>
      <c r="F8" s="515"/>
      <c r="G8" s="510"/>
      <c r="H8" s="510"/>
      <c r="I8" s="510"/>
      <c r="J8" s="510"/>
      <c r="K8" s="510"/>
      <c r="L8" s="510"/>
      <c r="M8" s="510"/>
      <c r="N8" s="510"/>
      <c r="O8" s="510"/>
      <c r="P8" s="510"/>
      <c r="Q8" s="510"/>
      <c r="R8" s="510"/>
      <c r="S8" s="510"/>
      <c r="T8" s="510"/>
      <c r="U8" s="510"/>
      <c r="V8" s="510"/>
      <c r="W8" s="510"/>
      <c r="X8" s="510"/>
      <c r="Y8" s="511" t="str">
        <f t="shared" ref="Y8:Y13" si="1">IF(Q8="","",IF(-1&lt;=Q8,"(1)",IF(G8+M8&gt;=3,"(3)1","(3)2")))</f>
        <v/>
      </c>
      <c r="Z8" s="512"/>
      <c r="AA8" s="505" t="str">
        <f t="shared" si="0"/>
        <v/>
      </c>
      <c r="AB8" s="505"/>
      <c r="AC8" s="506"/>
      <c r="AD8" s="70"/>
      <c r="AE8" s="71">
        <f>IF(O8&gt;0.4,"0.4",O8)</f>
        <v>0</v>
      </c>
      <c r="AF8" s="71">
        <f>1.8-1.36*(G8*(AE8+S8)+M8*(AE8-Q8))^0.15-0.01*(6.14-G8)*((I8+0.5*K8)*AG8)^0.5</f>
        <v>1.8</v>
      </c>
      <c r="AG8" s="71">
        <f>IF(MAX(U8,W8)&lt;=0.9,MAX(U8,W8),"0.9")</f>
        <v>0</v>
      </c>
      <c r="AH8" s="71">
        <f>IF((G8+M8)&gt;=3,AI8,AJ8)</f>
        <v>1.8</v>
      </c>
      <c r="AI8" s="71">
        <f>1.8-1.47*(G8+M8)^0.08</f>
        <v>1.8</v>
      </c>
      <c r="AJ8" s="71">
        <f>1.8-1.36*(G8+M8)^0.15</f>
        <v>1.8</v>
      </c>
      <c r="AK8" s="70"/>
    </row>
    <row r="9" spans="1:37" ht="26.25" customHeight="1">
      <c r="A9" s="513"/>
      <c r="B9" s="514"/>
      <c r="C9" s="515"/>
      <c r="D9" s="515"/>
      <c r="E9" s="515"/>
      <c r="F9" s="515"/>
      <c r="G9" s="510"/>
      <c r="H9" s="510"/>
      <c r="I9" s="510"/>
      <c r="J9" s="510"/>
      <c r="K9" s="510"/>
      <c r="L9" s="510"/>
      <c r="M9" s="510"/>
      <c r="N9" s="510"/>
      <c r="O9" s="510"/>
      <c r="P9" s="510"/>
      <c r="Q9" s="510"/>
      <c r="R9" s="510"/>
      <c r="S9" s="510"/>
      <c r="T9" s="510"/>
      <c r="U9" s="510"/>
      <c r="V9" s="510"/>
      <c r="W9" s="510"/>
      <c r="X9" s="510"/>
      <c r="Y9" s="511" t="str">
        <f t="shared" si="1"/>
        <v/>
      </c>
      <c r="Z9" s="512"/>
      <c r="AA9" s="505" t="str">
        <f t="shared" si="0"/>
        <v/>
      </c>
      <c r="AB9" s="505"/>
      <c r="AC9" s="506"/>
      <c r="AD9" s="70"/>
      <c r="AE9" s="71">
        <f t="shared" ref="AE9:AE11" si="2">IF(O9&gt;0.4,"0.4",O9)</f>
        <v>0</v>
      </c>
      <c r="AF9" s="71">
        <f t="shared" ref="AF9:AF11" si="3">1.8-1.36*(G9*(AE9+S9)+M9*(AE9-Q9))^0.15-0.01*(6.14-G9)*((I9+0.5*K9)*AG9)^0.5</f>
        <v>1.8</v>
      </c>
      <c r="AG9" s="71">
        <f t="shared" ref="AG9:AG11" si="4">IF(MAX(U9,W9)&lt;=0.9,MAX(U9,W9),"0.9")</f>
        <v>0</v>
      </c>
      <c r="AH9" s="71">
        <f t="shared" ref="AH9:AH11" si="5">IF((G9+M9)&gt;=3,AI9,AJ9)</f>
        <v>1.8</v>
      </c>
      <c r="AI9" s="71">
        <f t="shared" ref="AI9:AI11" si="6">1.8-1.47*(G9+M9)^0.08</f>
        <v>1.8</v>
      </c>
      <c r="AJ9" s="71">
        <f t="shared" ref="AJ9:AJ11" si="7">1.8-1.36*(G9+M9)^0.15</f>
        <v>1.8</v>
      </c>
      <c r="AK9" s="70"/>
    </row>
    <row r="10" spans="1:37" ht="26.25" customHeight="1">
      <c r="A10" s="513"/>
      <c r="B10" s="514"/>
      <c r="C10" s="515"/>
      <c r="D10" s="515"/>
      <c r="E10" s="515"/>
      <c r="F10" s="515"/>
      <c r="G10" s="510"/>
      <c r="H10" s="510"/>
      <c r="I10" s="510"/>
      <c r="J10" s="510"/>
      <c r="K10" s="510"/>
      <c r="L10" s="510"/>
      <c r="M10" s="510"/>
      <c r="N10" s="510"/>
      <c r="O10" s="510"/>
      <c r="P10" s="510"/>
      <c r="Q10" s="510"/>
      <c r="R10" s="510"/>
      <c r="S10" s="510"/>
      <c r="T10" s="510"/>
      <c r="U10" s="510"/>
      <c r="V10" s="510"/>
      <c r="W10" s="510"/>
      <c r="X10" s="510"/>
      <c r="Y10" s="511" t="str">
        <f t="shared" si="1"/>
        <v/>
      </c>
      <c r="Z10" s="512"/>
      <c r="AA10" s="505" t="str">
        <f t="shared" si="0"/>
        <v/>
      </c>
      <c r="AB10" s="505"/>
      <c r="AC10" s="506"/>
      <c r="AD10" s="70"/>
      <c r="AE10" s="71">
        <f t="shared" si="2"/>
        <v>0</v>
      </c>
      <c r="AF10" s="71">
        <f t="shared" si="3"/>
        <v>1.8</v>
      </c>
      <c r="AG10" s="71">
        <f t="shared" si="4"/>
        <v>0</v>
      </c>
      <c r="AH10" s="71">
        <f t="shared" si="5"/>
        <v>1.8</v>
      </c>
      <c r="AI10" s="71">
        <f t="shared" si="6"/>
        <v>1.8</v>
      </c>
      <c r="AJ10" s="71">
        <f t="shared" si="7"/>
        <v>1.8</v>
      </c>
      <c r="AK10" s="70"/>
    </row>
    <row r="11" spans="1:37" ht="26.25" customHeight="1">
      <c r="A11" s="513"/>
      <c r="B11" s="514"/>
      <c r="C11" s="515"/>
      <c r="D11" s="515"/>
      <c r="E11" s="515"/>
      <c r="F11" s="515"/>
      <c r="G11" s="510"/>
      <c r="H11" s="510"/>
      <c r="I11" s="510"/>
      <c r="J11" s="510"/>
      <c r="K11" s="510"/>
      <c r="L11" s="510"/>
      <c r="M11" s="510"/>
      <c r="N11" s="510"/>
      <c r="O11" s="510"/>
      <c r="P11" s="510"/>
      <c r="Q11" s="510"/>
      <c r="R11" s="510"/>
      <c r="S11" s="510"/>
      <c r="T11" s="510"/>
      <c r="U11" s="510"/>
      <c r="V11" s="510"/>
      <c r="W11" s="510"/>
      <c r="X11" s="510"/>
      <c r="Y11" s="511" t="str">
        <f t="shared" si="1"/>
        <v/>
      </c>
      <c r="Z11" s="512"/>
      <c r="AA11" s="505" t="str">
        <f t="shared" si="0"/>
        <v/>
      </c>
      <c r="AB11" s="505"/>
      <c r="AC11" s="506"/>
      <c r="AD11" s="70"/>
      <c r="AE11" s="71">
        <f t="shared" si="2"/>
        <v>0</v>
      </c>
      <c r="AF11" s="71">
        <f t="shared" si="3"/>
        <v>1.8</v>
      </c>
      <c r="AG11" s="71">
        <f t="shared" si="4"/>
        <v>0</v>
      </c>
      <c r="AH11" s="71">
        <f t="shared" si="5"/>
        <v>1.8</v>
      </c>
      <c r="AI11" s="71">
        <f t="shared" si="6"/>
        <v>1.8</v>
      </c>
      <c r="AJ11" s="71">
        <f t="shared" si="7"/>
        <v>1.8</v>
      </c>
      <c r="AK11" s="70"/>
    </row>
    <row r="12" spans="1:37" ht="26.25" customHeight="1">
      <c r="A12" s="513"/>
      <c r="B12" s="514"/>
      <c r="C12" s="515"/>
      <c r="D12" s="515"/>
      <c r="E12" s="515"/>
      <c r="F12" s="515"/>
      <c r="G12" s="510"/>
      <c r="H12" s="510"/>
      <c r="I12" s="510"/>
      <c r="J12" s="510"/>
      <c r="K12" s="510"/>
      <c r="L12" s="510"/>
      <c r="M12" s="510"/>
      <c r="N12" s="510"/>
      <c r="O12" s="510"/>
      <c r="P12" s="510"/>
      <c r="Q12" s="510"/>
      <c r="R12" s="510"/>
      <c r="S12" s="510"/>
      <c r="T12" s="510"/>
      <c r="U12" s="510"/>
      <c r="V12" s="510"/>
      <c r="W12" s="510"/>
      <c r="X12" s="510"/>
      <c r="Y12" s="511" t="str">
        <f t="shared" si="1"/>
        <v/>
      </c>
      <c r="Z12" s="512"/>
      <c r="AA12" s="505" t="str">
        <f t="shared" si="0"/>
        <v/>
      </c>
      <c r="AB12" s="505"/>
      <c r="AC12" s="506"/>
      <c r="AD12" s="70"/>
      <c r="AE12" s="71">
        <f>IF(O12&gt;0.4,"0.4",O12)</f>
        <v>0</v>
      </c>
      <c r="AF12" s="71">
        <f>1.8-1.36*(G12*(AE12+S12)+M12*(AE12-Q12))^0.15-0.01*(6.14-G12)*((I12+0.5*K12)*AG12)^0.5</f>
        <v>1.8</v>
      </c>
      <c r="AG12" s="71">
        <f>IF(MAX(U12,W12)&lt;=0.9,MAX(U12,W12),"0.9")</f>
        <v>0</v>
      </c>
      <c r="AH12" s="71">
        <f>IF((G12+M12)&gt;=3,AI12,AJ12)</f>
        <v>1.8</v>
      </c>
      <c r="AI12" s="71">
        <f>1.8-1.47*(G12+M12)^0.08</f>
        <v>1.8</v>
      </c>
      <c r="AJ12" s="71">
        <f>1.8-1.36*(G12+M12)^0.15</f>
        <v>1.8</v>
      </c>
      <c r="AK12" s="70"/>
    </row>
    <row r="13" spans="1:37" ht="26.25" customHeight="1" thickBot="1">
      <c r="A13" s="507"/>
      <c r="B13" s="508"/>
      <c r="C13" s="509"/>
      <c r="D13" s="509"/>
      <c r="E13" s="509"/>
      <c r="F13" s="509"/>
      <c r="G13" s="500"/>
      <c r="H13" s="500"/>
      <c r="I13" s="500"/>
      <c r="J13" s="500"/>
      <c r="K13" s="500"/>
      <c r="L13" s="500"/>
      <c r="M13" s="500"/>
      <c r="N13" s="500"/>
      <c r="O13" s="500"/>
      <c r="P13" s="500"/>
      <c r="Q13" s="500"/>
      <c r="R13" s="500"/>
      <c r="S13" s="500"/>
      <c r="T13" s="500"/>
      <c r="U13" s="500"/>
      <c r="V13" s="500"/>
      <c r="W13" s="500"/>
      <c r="X13" s="500"/>
      <c r="Y13" s="501" t="str">
        <f t="shared" si="1"/>
        <v/>
      </c>
      <c r="Z13" s="502"/>
      <c r="AA13" s="503" t="str">
        <f t="shared" si="0"/>
        <v/>
      </c>
      <c r="AB13" s="503"/>
      <c r="AC13" s="504"/>
      <c r="AD13" s="70"/>
      <c r="AE13" s="71">
        <f>IF(O13&gt;0.4,"0.4",O13)</f>
        <v>0</v>
      </c>
      <c r="AF13" s="71">
        <f>1.8-1.36*(G13*(AE13+S13)+M13*(AE13-Q13))^0.15-0.01*(6.14-G13)*((I13+0.5*K13)*AG13)^0.5</f>
        <v>1.8</v>
      </c>
      <c r="AG13" s="71">
        <f>IF(MAX(U13,W13)&lt;=0.9,MAX(U13,W13),"0.9")</f>
        <v>0</v>
      </c>
      <c r="AH13" s="71">
        <f>IF((G13+M13)&gt;=3,AI13,AJ13)</f>
        <v>1.8</v>
      </c>
      <c r="AI13" s="71">
        <f>1.8-1.47*(G13+M13)^0.08</f>
        <v>1.8</v>
      </c>
      <c r="AJ13" s="71">
        <f>1.8-1.36*(G13+M13)^0.15</f>
        <v>1.8</v>
      </c>
      <c r="AK13" s="70"/>
    </row>
    <row r="14" spans="1:37" ht="26.25" customHeight="1">
      <c r="A14" s="70" t="s">
        <v>241</v>
      </c>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row>
    <row r="15" spans="1:37" ht="26.25" customHeight="1">
      <c r="A15" s="70" t="s">
        <v>242</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row>
    <row r="16" spans="1:37">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row>
  </sheetData>
  <sheetProtection password="CC51" sheet="1" objects="1" scenarios="1" selectLockedCells="1"/>
  <mergeCells count="120">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C10:F10"/>
    <mergeCell ref="G10:H10"/>
    <mergeCell ref="I10:J10"/>
    <mergeCell ref="K10:L10"/>
    <mergeCell ref="M10:N10"/>
    <mergeCell ref="AA10:AC10"/>
    <mergeCell ref="O10:P10"/>
    <mergeCell ref="Q10:R10"/>
    <mergeCell ref="S10:T10"/>
    <mergeCell ref="U10:V10"/>
    <mergeCell ref="W10:X10"/>
    <mergeCell ref="Y10:Z10"/>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s>
  <phoneticPr fontId="4"/>
  <conditionalFormatting sqref="A6:B6">
    <cfRule type="expression" dxfId="200" priority="200" stopIfTrue="1">
      <formula>$AE$2&lt;&gt;2</formula>
    </cfRule>
    <cfRule type="expression" dxfId="199" priority="201" stopIfTrue="1">
      <formula>$AE$2&lt;&gt;2</formula>
    </cfRule>
  </conditionalFormatting>
  <conditionalFormatting sqref="C6:F6">
    <cfRule type="expression" dxfId="198" priority="196" stopIfTrue="1">
      <formula>$AE$2&lt;&gt;2</formula>
    </cfRule>
    <cfRule type="expression" dxfId="197" priority="197" stopIfTrue="1">
      <formula>$AE$2&lt;&gt;2</formula>
    </cfRule>
    <cfRule type="expression" dxfId="196" priority="198" stopIfTrue="1">
      <formula>$AE$2&lt;&gt;2</formula>
    </cfRule>
    <cfRule type="expression" dxfId="195" priority="199" stopIfTrue="1">
      <formula>$AE$2&lt;&gt;2</formula>
    </cfRule>
  </conditionalFormatting>
  <conditionalFormatting sqref="G6:H6">
    <cfRule type="expression" dxfId="194" priority="194" stopIfTrue="1">
      <formula>$AE$2&lt;&gt;2</formula>
    </cfRule>
    <cfRule type="expression" dxfId="193" priority="195" stopIfTrue="1">
      <formula>$AE$2&lt;&gt;2</formula>
    </cfRule>
  </conditionalFormatting>
  <conditionalFormatting sqref="I6:J6">
    <cfRule type="expression" dxfId="192" priority="192" stopIfTrue="1">
      <formula>$AE$2&lt;&gt;2</formula>
    </cfRule>
    <cfRule type="expression" dxfId="191" priority="193" stopIfTrue="1">
      <formula>$AE$2&lt;&gt;2</formula>
    </cfRule>
  </conditionalFormatting>
  <conditionalFormatting sqref="K6:L6">
    <cfRule type="expression" dxfId="190" priority="190" stopIfTrue="1">
      <formula>$AE$2&lt;&gt;2</formula>
    </cfRule>
    <cfRule type="expression" dxfId="189" priority="191" stopIfTrue="1">
      <formula>$AE$2&lt;&gt;2</formula>
    </cfRule>
  </conditionalFormatting>
  <conditionalFormatting sqref="M6:N6">
    <cfRule type="expression" dxfId="188" priority="188" stopIfTrue="1">
      <formula>$AE$2&lt;&gt;2</formula>
    </cfRule>
    <cfRule type="expression" dxfId="187" priority="189" stopIfTrue="1">
      <formula>$AE$2&lt;&gt;2</formula>
    </cfRule>
  </conditionalFormatting>
  <conditionalFormatting sqref="O6:P6">
    <cfRule type="expression" dxfId="186" priority="186" stopIfTrue="1">
      <formula>$AE$2&lt;&gt;2</formula>
    </cfRule>
    <cfRule type="expression" dxfId="185" priority="187" stopIfTrue="1">
      <formula>$AE$2&lt;&gt;2</formula>
    </cfRule>
  </conditionalFormatting>
  <conditionalFormatting sqref="Q6:R6">
    <cfRule type="expression" dxfId="184" priority="184" stopIfTrue="1">
      <formula>$AE$2&lt;&gt;2</formula>
    </cfRule>
    <cfRule type="expression" dxfId="183" priority="185" stopIfTrue="1">
      <formula>$AE$2&lt;&gt;2</formula>
    </cfRule>
  </conditionalFormatting>
  <conditionalFormatting sqref="S6:T6">
    <cfRule type="expression" dxfId="182" priority="182" stopIfTrue="1">
      <formula>$AE$2&lt;&gt;2</formula>
    </cfRule>
    <cfRule type="expression" dxfId="181" priority="183" stopIfTrue="1">
      <formula>$AE$2&lt;&gt;2</formula>
    </cfRule>
  </conditionalFormatting>
  <conditionalFormatting sqref="U6:V6">
    <cfRule type="expression" dxfId="180" priority="180" stopIfTrue="1">
      <formula>$AE$2&lt;&gt;2</formula>
    </cfRule>
    <cfRule type="expression" dxfId="179" priority="181" stopIfTrue="1">
      <formula>$AE$2&lt;&gt;2</formula>
    </cfRule>
  </conditionalFormatting>
  <conditionalFormatting sqref="W6:X6">
    <cfRule type="expression" dxfId="178" priority="178" stopIfTrue="1">
      <formula>$AE$2&lt;&gt;2</formula>
    </cfRule>
    <cfRule type="expression" dxfId="177" priority="179" stopIfTrue="1">
      <formula>$AE$2&lt;&gt;2</formula>
    </cfRule>
  </conditionalFormatting>
  <conditionalFormatting sqref="A7:B7">
    <cfRule type="expression" dxfId="176" priority="176" stopIfTrue="1">
      <formula>$AE$2&lt;&gt;2</formula>
    </cfRule>
    <cfRule type="expression" dxfId="175" priority="177" stopIfTrue="1">
      <formula>$AE$2&lt;&gt;2</formula>
    </cfRule>
  </conditionalFormatting>
  <conditionalFormatting sqref="C7:F7">
    <cfRule type="expression" dxfId="174" priority="172" stopIfTrue="1">
      <formula>$AE$2&lt;&gt;2</formula>
    </cfRule>
    <cfRule type="expression" dxfId="173" priority="173" stopIfTrue="1">
      <formula>$AE$2&lt;&gt;2</formula>
    </cfRule>
    <cfRule type="expression" dxfId="172" priority="174" stopIfTrue="1">
      <formula>$AE$2&lt;&gt;2</formula>
    </cfRule>
    <cfRule type="expression" dxfId="171" priority="175" stopIfTrue="1">
      <formula>$AE$2&lt;&gt;2</formula>
    </cfRule>
  </conditionalFormatting>
  <conditionalFormatting sqref="G7:H7">
    <cfRule type="expression" dxfId="170" priority="170" stopIfTrue="1">
      <formula>$AE$2&lt;&gt;2</formula>
    </cfRule>
    <cfRule type="expression" dxfId="169" priority="171" stopIfTrue="1">
      <formula>$AE$2&lt;&gt;2</formula>
    </cfRule>
  </conditionalFormatting>
  <conditionalFormatting sqref="I7:J7">
    <cfRule type="expression" dxfId="168" priority="168" stopIfTrue="1">
      <formula>$AE$2&lt;&gt;2</formula>
    </cfRule>
    <cfRule type="expression" dxfId="167" priority="169" stopIfTrue="1">
      <formula>$AE$2&lt;&gt;2</formula>
    </cfRule>
  </conditionalFormatting>
  <conditionalFormatting sqref="K7:L7">
    <cfRule type="expression" dxfId="166" priority="166" stopIfTrue="1">
      <formula>$AE$2&lt;&gt;2</formula>
    </cfRule>
    <cfRule type="expression" dxfId="165" priority="167" stopIfTrue="1">
      <formula>$AE$2&lt;&gt;2</formula>
    </cfRule>
  </conditionalFormatting>
  <conditionalFormatting sqref="M7:N7">
    <cfRule type="expression" dxfId="164" priority="164" stopIfTrue="1">
      <formula>$AE$2&lt;&gt;2</formula>
    </cfRule>
    <cfRule type="expression" dxfId="163" priority="165" stopIfTrue="1">
      <formula>$AE$2&lt;&gt;2</formula>
    </cfRule>
  </conditionalFormatting>
  <conditionalFormatting sqref="O7:P7">
    <cfRule type="expression" dxfId="162" priority="162" stopIfTrue="1">
      <formula>$AE$2&lt;&gt;2</formula>
    </cfRule>
    <cfRule type="expression" dxfId="161" priority="163" stopIfTrue="1">
      <formula>$AE$2&lt;&gt;2</formula>
    </cfRule>
  </conditionalFormatting>
  <conditionalFormatting sqref="Q7:R7">
    <cfRule type="expression" dxfId="160" priority="160" stopIfTrue="1">
      <formula>$AE$2&lt;&gt;2</formula>
    </cfRule>
    <cfRule type="expression" dxfId="159" priority="161" stopIfTrue="1">
      <formula>$AE$2&lt;&gt;2</formula>
    </cfRule>
  </conditionalFormatting>
  <conditionalFormatting sqref="S7:T7">
    <cfRule type="expression" dxfId="158" priority="158" stopIfTrue="1">
      <formula>$AE$2&lt;&gt;2</formula>
    </cfRule>
    <cfRule type="expression" dxfId="157" priority="159" stopIfTrue="1">
      <formula>$AE$2&lt;&gt;2</formula>
    </cfRule>
  </conditionalFormatting>
  <conditionalFormatting sqref="U7:V7">
    <cfRule type="expression" dxfId="156" priority="157" stopIfTrue="1">
      <formula>$AE$2&lt;&gt;2</formula>
    </cfRule>
  </conditionalFormatting>
  <conditionalFormatting sqref="U7:V7">
    <cfRule type="expression" dxfId="155" priority="156" stopIfTrue="1">
      <formula>$AE$2&lt;&gt;2</formula>
    </cfRule>
  </conditionalFormatting>
  <conditionalFormatting sqref="W7:X7">
    <cfRule type="expression" dxfId="154" priority="155" stopIfTrue="1">
      <formula>$AE$2&lt;&gt;2</formula>
    </cfRule>
  </conditionalFormatting>
  <conditionalFormatting sqref="W7:X7">
    <cfRule type="expression" dxfId="153" priority="154" stopIfTrue="1">
      <formula>$AE$2&lt;&gt;2</formula>
    </cfRule>
  </conditionalFormatting>
  <conditionalFormatting sqref="A8:B8">
    <cfRule type="expression" dxfId="152" priority="152" stopIfTrue="1">
      <formula>$AE$2&lt;&gt;2</formula>
    </cfRule>
    <cfRule type="expression" dxfId="151" priority="153" stopIfTrue="1">
      <formula>$AE$2&lt;&gt;2</formula>
    </cfRule>
  </conditionalFormatting>
  <conditionalFormatting sqref="C8:F8">
    <cfRule type="expression" dxfId="150" priority="148" stopIfTrue="1">
      <formula>$AE$2&lt;&gt;2</formula>
    </cfRule>
    <cfRule type="expression" dxfId="149" priority="149" stopIfTrue="1">
      <formula>$AE$2&lt;&gt;2</formula>
    </cfRule>
    <cfRule type="expression" dxfId="148" priority="150" stopIfTrue="1">
      <formula>$AE$2&lt;&gt;2</formula>
    </cfRule>
    <cfRule type="expression" dxfId="147" priority="151" stopIfTrue="1">
      <formula>$AE$2&lt;&gt;2</formula>
    </cfRule>
  </conditionalFormatting>
  <conditionalFormatting sqref="G8:H8">
    <cfRule type="expression" dxfId="146" priority="146" stopIfTrue="1">
      <formula>$AE$2&lt;&gt;2</formula>
    </cfRule>
    <cfRule type="expression" dxfId="145" priority="147" stopIfTrue="1">
      <formula>$AE$2&lt;&gt;2</formula>
    </cfRule>
  </conditionalFormatting>
  <conditionalFormatting sqref="I8:J8">
    <cfRule type="expression" dxfId="144" priority="144" stopIfTrue="1">
      <formula>$AE$2&lt;&gt;2</formula>
    </cfRule>
    <cfRule type="expression" dxfId="143" priority="145" stopIfTrue="1">
      <formula>$AE$2&lt;&gt;2</formula>
    </cfRule>
  </conditionalFormatting>
  <conditionalFormatting sqref="K8:L8">
    <cfRule type="expression" dxfId="142" priority="142" stopIfTrue="1">
      <formula>$AE$2&lt;&gt;2</formula>
    </cfRule>
    <cfRule type="expression" dxfId="141" priority="143" stopIfTrue="1">
      <formula>$AE$2&lt;&gt;2</formula>
    </cfRule>
  </conditionalFormatting>
  <conditionalFormatting sqref="M8:N8">
    <cfRule type="expression" dxfId="140" priority="141" stopIfTrue="1">
      <formula>$AE$2&lt;&gt;2</formula>
    </cfRule>
  </conditionalFormatting>
  <conditionalFormatting sqref="M8:N8">
    <cfRule type="expression" dxfId="139" priority="140" stopIfTrue="1">
      <formula>$AE$2&lt;&gt;2</formula>
    </cfRule>
  </conditionalFormatting>
  <conditionalFormatting sqref="O8:P8">
    <cfRule type="expression" dxfId="138" priority="139" stopIfTrue="1">
      <formula>$AE$2&lt;&gt;2</formula>
    </cfRule>
  </conditionalFormatting>
  <conditionalFormatting sqref="O8:P8">
    <cfRule type="expression" dxfId="137" priority="138" stopIfTrue="1">
      <formula>$AE$2&lt;&gt;2</formula>
    </cfRule>
  </conditionalFormatting>
  <conditionalFormatting sqref="Q8:R8">
    <cfRule type="expression" dxfId="136" priority="137" stopIfTrue="1">
      <formula>$AE$2&lt;&gt;2</formula>
    </cfRule>
  </conditionalFormatting>
  <conditionalFormatting sqref="Q8:R8">
    <cfRule type="expression" dxfId="135" priority="136" stopIfTrue="1">
      <formula>$AE$2&lt;&gt;2</formula>
    </cfRule>
  </conditionalFormatting>
  <conditionalFormatting sqref="S8:T8">
    <cfRule type="expression" dxfId="134" priority="135" stopIfTrue="1">
      <formula>$AE$2&lt;&gt;2</formula>
    </cfRule>
  </conditionalFormatting>
  <conditionalFormatting sqref="S8:T8">
    <cfRule type="expression" dxfId="133" priority="134" stopIfTrue="1">
      <formula>$AE$2&lt;&gt;2</formula>
    </cfRule>
  </conditionalFormatting>
  <conditionalFormatting sqref="U8:V8">
    <cfRule type="expression" dxfId="132" priority="133" stopIfTrue="1">
      <formula>$AE$2&lt;&gt;2</formula>
    </cfRule>
  </conditionalFormatting>
  <conditionalFormatting sqref="U8:V8">
    <cfRule type="expression" dxfId="131" priority="132" stopIfTrue="1">
      <formula>$AE$2&lt;&gt;2</formula>
    </cfRule>
  </conditionalFormatting>
  <conditionalFormatting sqref="W8:X8">
    <cfRule type="expression" dxfId="130" priority="131" stopIfTrue="1">
      <formula>$AE$2&lt;&gt;2</formula>
    </cfRule>
  </conditionalFormatting>
  <conditionalFormatting sqref="W8:X8">
    <cfRule type="expression" dxfId="129" priority="130" stopIfTrue="1">
      <formula>$AE$2&lt;&gt;2</formula>
    </cfRule>
  </conditionalFormatting>
  <conditionalFormatting sqref="A9:B9">
    <cfRule type="expression" dxfId="128" priority="128" stopIfTrue="1">
      <formula>$AE$2&lt;&gt;2</formula>
    </cfRule>
    <cfRule type="expression" dxfId="127" priority="129" stopIfTrue="1">
      <formula>$AE$2&lt;&gt;2</formula>
    </cfRule>
  </conditionalFormatting>
  <conditionalFormatting sqref="C9:F9">
    <cfRule type="expression" dxfId="126" priority="124" stopIfTrue="1">
      <formula>$AE$2&lt;&gt;2</formula>
    </cfRule>
    <cfRule type="expression" dxfId="125" priority="125" stopIfTrue="1">
      <formula>$AE$2&lt;&gt;2</formula>
    </cfRule>
    <cfRule type="expression" dxfId="124" priority="126" stopIfTrue="1">
      <formula>$AE$2&lt;&gt;2</formula>
    </cfRule>
    <cfRule type="expression" dxfId="123" priority="127" stopIfTrue="1">
      <formula>$AE$2&lt;&gt;2</formula>
    </cfRule>
  </conditionalFormatting>
  <conditionalFormatting sqref="G9:H9">
    <cfRule type="expression" dxfId="122" priority="122" stopIfTrue="1">
      <formula>$AE$2&lt;&gt;2</formula>
    </cfRule>
    <cfRule type="expression" dxfId="121" priority="123" stopIfTrue="1">
      <formula>$AE$2&lt;&gt;2</formula>
    </cfRule>
  </conditionalFormatting>
  <conditionalFormatting sqref="I9:J9">
    <cfRule type="expression" dxfId="120" priority="120" stopIfTrue="1">
      <formula>$AE$2&lt;&gt;2</formula>
    </cfRule>
    <cfRule type="expression" dxfId="119" priority="121" stopIfTrue="1">
      <formula>$AE$2&lt;&gt;2</formula>
    </cfRule>
  </conditionalFormatting>
  <conditionalFormatting sqref="K9:L9">
    <cfRule type="expression" dxfId="118" priority="118" stopIfTrue="1">
      <formula>$AE$2&lt;&gt;2</formula>
    </cfRule>
    <cfRule type="expression" dxfId="117" priority="119" stopIfTrue="1">
      <formula>$AE$2&lt;&gt;2</formula>
    </cfRule>
  </conditionalFormatting>
  <conditionalFormatting sqref="M9:N9">
    <cfRule type="expression" dxfId="116" priority="117" stopIfTrue="1">
      <formula>$AE$2&lt;&gt;2</formula>
    </cfRule>
  </conditionalFormatting>
  <conditionalFormatting sqref="M9:N9">
    <cfRule type="expression" dxfId="115" priority="116" stopIfTrue="1">
      <formula>$AE$2&lt;&gt;2</formula>
    </cfRule>
  </conditionalFormatting>
  <conditionalFormatting sqref="O9:P9">
    <cfRule type="expression" dxfId="114" priority="115" stopIfTrue="1">
      <formula>$AE$2&lt;&gt;2</formula>
    </cfRule>
  </conditionalFormatting>
  <conditionalFormatting sqref="O9:P9">
    <cfRule type="expression" dxfId="113" priority="114" stopIfTrue="1">
      <formula>$AE$2&lt;&gt;2</formula>
    </cfRule>
  </conditionalFormatting>
  <conditionalFormatting sqref="Q9:R9">
    <cfRule type="expression" dxfId="112" priority="113" stopIfTrue="1">
      <formula>$AE$2&lt;&gt;2</formula>
    </cfRule>
  </conditionalFormatting>
  <conditionalFormatting sqref="Q9:R9">
    <cfRule type="expression" dxfId="111" priority="112" stopIfTrue="1">
      <formula>$AE$2&lt;&gt;2</formula>
    </cfRule>
  </conditionalFormatting>
  <conditionalFormatting sqref="S9:T9">
    <cfRule type="expression" dxfId="110" priority="111" stopIfTrue="1">
      <formula>$AE$2&lt;&gt;2</formula>
    </cfRule>
  </conditionalFormatting>
  <conditionalFormatting sqref="S9:T9">
    <cfRule type="expression" dxfId="109" priority="110" stopIfTrue="1">
      <formula>$AE$2&lt;&gt;2</formula>
    </cfRule>
  </conditionalFormatting>
  <conditionalFormatting sqref="U9:V9">
    <cfRule type="expression" dxfId="108" priority="109" stopIfTrue="1">
      <formula>$AE$2&lt;&gt;2</formula>
    </cfRule>
  </conditionalFormatting>
  <conditionalFormatting sqref="U9:V9">
    <cfRule type="expression" dxfId="107" priority="108" stopIfTrue="1">
      <formula>$AE$2&lt;&gt;2</formula>
    </cfRule>
  </conditionalFormatting>
  <conditionalFormatting sqref="W9:X9">
    <cfRule type="expression" dxfId="106" priority="107" stopIfTrue="1">
      <formula>$AE$2&lt;&gt;2</formula>
    </cfRule>
  </conditionalFormatting>
  <conditionalFormatting sqref="W9:X9">
    <cfRule type="expression" dxfId="105" priority="106" stopIfTrue="1">
      <formula>$AE$2&lt;&gt;2</formula>
    </cfRule>
  </conditionalFormatting>
  <conditionalFormatting sqref="A10:B10">
    <cfRule type="expression" dxfId="104" priority="104" stopIfTrue="1">
      <formula>$AE$2&lt;&gt;2</formula>
    </cfRule>
    <cfRule type="expression" dxfId="103" priority="105" stopIfTrue="1">
      <formula>$AE$2&lt;&gt;2</formula>
    </cfRule>
  </conditionalFormatting>
  <conditionalFormatting sqref="C10:F10">
    <cfRule type="expression" dxfId="102" priority="100" stopIfTrue="1">
      <formula>$AE$2&lt;&gt;2</formula>
    </cfRule>
    <cfRule type="expression" dxfId="101" priority="101" stopIfTrue="1">
      <formula>$AE$2&lt;&gt;2</formula>
    </cfRule>
    <cfRule type="expression" dxfId="100" priority="102" stopIfTrue="1">
      <formula>$AE$2&lt;&gt;2</formula>
    </cfRule>
    <cfRule type="expression" dxfId="99" priority="103" stopIfTrue="1">
      <formula>$AE$2&lt;&gt;2</formula>
    </cfRule>
  </conditionalFormatting>
  <conditionalFormatting sqref="G10:H10">
    <cfRule type="expression" dxfId="98" priority="98" stopIfTrue="1">
      <formula>$AE$2&lt;&gt;2</formula>
    </cfRule>
    <cfRule type="expression" dxfId="97" priority="99" stopIfTrue="1">
      <formula>$AE$2&lt;&gt;2</formula>
    </cfRule>
  </conditionalFormatting>
  <conditionalFormatting sqref="I10:J10">
    <cfRule type="expression" dxfId="96" priority="97" stopIfTrue="1">
      <formula>$AE$2&lt;&gt;2</formula>
    </cfRule>
  </conditionalFormatting>
  <conditionalFormatting sqref="I10:J10">
    <cfRule type="expression" dxfId="95" priority="96" stopIfTrue="1">
      <formula>$AE$2&lt;&gt;2</formula>
    </cfRule>
  </conditionalFormatting>
  <conditionalFormatting sqref="K10:L10">
    <cfRule type="expression" dxfId="94" priority="95" stopIfTrue="1">
      <formula>$AE$2&lt;&gt;2</formula>
    </cfRule>
  </conditionalFormatting>
  <conditionalFormatting sqref="K10:L10">
    <cfRule type="expression" dxfId="93" priority="94" stopIfTrue="1">
      <formula>$AE$2&lt;&gt;2</formula>
    </cfRule>
  </conditionalFormatting>
  <conditionalFormatting sqref="M10:N10">
    <cfRule type="expression" dxfId="92" priority="93" stopIfTrue="1">
      <formula>$AE$2&lt;&gt;2</formula>
    </cfRule>
  </conditionalFormatting>
  <conditionalFormatting sqref="M10:N10">
    <cfRule type="expression" dxfId="91" priority="92" stopIfTrue="1">
      <formula>$AE$2&lt;&gt;2</formula>
    </cfRule>
  </conditionalFormatting>
  <conditionalFormatting sqref="O10:P10">
    <cfRule type="expression" dxfId="90" priority="91" stopIfTrue="1">
      <formula>$AE$2&lt;&gt;2</formula>
    </cfRule>
  </conditionalFormatting>
  <conditionalFormatting sqref="O10:P10">
    <cfRule type="expression" dxfId="89" priority="90" stopIfTrue="1">
      <formula>$AE$2&lt;&gt;2</formula>
    </cfRule>
  </conditionalFormatting>
  <conditionalFormatting sqref="Q10:R10">
    <cfRule type="expression" dxfId="88" priority="89" stopIfTrue="1">
      <formula>$AE$2&lt;&gt;2</formula>
    </cfRule>
  </conditionalFormatting>
  <conditionalFormatting sqref="Q10:R10">
    <cfRule type="expression" dxfId="87" priority="88" stopIfTrue="1">
      <formula>$AE$2&lt;&gt;2</formula>
    </cfRule>
  </conditionalFormatting>
  <conditionalFormatting sqref="S10:T10">
    <cfRule type="expression" dxfId="86" priority="87" stopIfTrue="1">
      <formula>$AE$2&lt;&gt;2</formula>
    </cfRule>
  </conditionalFormatting>
  <conditionalFormatting sqref="S10:T10">
    <cfRule type="expression" dxfId="85" priority="86" stopIfTrue="1">
      <formula>$AE$2&lt;&gt;2</formula>
    </cfRule>
  </conditionalFormatting>
  <conditionalFormatting sqref="U10:V10">
    <cfRule type="expression" dxfId="84" priority="85" stopIfTrue="1">
      <formula>$AE$2&lt;&gt;2</formula>
    </cfRule>
  </conditionalFormatting>
  <conditionalFormatting sqref="U10:V10">
    <cfRule type="expression" dxfId="83" priority="84" stopIfTrue="1">
      <formula>$AE$2&lt;&gt;2</formula>
    </cfRule>
  </conditionalFormatting>
  <conditionalFormatting sqref="W10:X10">
    <cfRule type="expression" dxfId="82" priority="83" stopIfTrue="1">
      <formula>$AE$2&lt;&gt;2</formula>
    </cfRule>
  </conditionalFormatting>
  <conditionalFormatting sqref="W10:X10">
    <cfRule type="expression" dxfId="81" priority="82" stopIfTrue="1">
      <formula>$AE$2&lt;&gt;2</formula>
    </cfRule>
  </conditionalFormatting>
  <conditionalFormatting sqref="A11:B11">
    <cfRule type="expression" dxfId="80" priority="80" stopIfTrue="1">
      <formula>$AE$2&lt;&gt;2</formula>
    </cfRule>
    <cfRule type="expression" dxfId="79" priority="81" stopIfTrue="1">
      <formula>$AE$2&lt;&gt;2</formula>
    </cfRule>
  </conditionalFormatting>
  <conditionalFormatting sqref="C11:F11">
    <cfRule type="expression" dxfId="78" priority="76" stopIfTrue="1">
      <formula>$AE$2&lt;&gt;2</formula>
    </cfRule>
    <cfRule type="expression" dxfId="77" priority="77" stopIfTrue="1">
      <formula>$AE$2&lt;&gt;2</formula>
    </cfRule>
    <cfRule type="expression" dxfId="76" priority="78" stopIfTrue="1">
      <formula>$AE$2&lt;&gt;2</formula>
    </cfRule>
    <cfRule type="expression" dxfId="75" priority="79" stopIfTrue="1">
      <formula>$AE$2&lt;&gt;2</formula>
    </cfRule>
  </conditionalFormatting>
  <conditionalFormatting sqref="G11:H11">
    <cfRule type="expression" dxfId="74" priority="74" stopIfTrue="1">
      <formula>$AE$2&lt;&gt;2</formula>
    </cfRule>
    <cfRule type="expression" dxfId="73" priority="75" stopIfTrue="1">
      <formula>$AE$2&lt;&gt;2</formula>
    </cfRule>
  </conditionalFormatting>
  <conditionalFormatting sqref="I11:J11">
    <cfRule type="expression" dxfId="72" priority="73" stopIfTrue="1">
      <formula>$AE$2&lt;&gt;2</formula>
    </cfRule>
  </conditionalFormatting>
  <conditionalFormatting sqref="I11:J11">
    <cfRule type="expression" dxfId="71" priority="72" stopIfTrue="1">
      <formula>$AE$2&lt;&gt;2</formula>
    </cfRule>
  </conditionalFormatting>
  <conditionalFormatting sqref="K11:L11">
    <cfRule type="expression" dxfId="70" priority="71" stopIfTrue="1">
      <formula>$AE$2&lt;&gt;2</formula>
    </cfRule>
  </conditionalFormatting>
  <conditionalFormatting sqref="K11:L11">
    <cfRule type="expression" dxfId="69" priority="70" stopIfTrue="1">
      <formula>$AE$2&lt;&gt;2</formula>
    </cfRule>
  </conditionalFormatting>
  <conditionalFormatting sqref="M11:N11">
    <cfRule type="expression" dxfId="68" priority="69" stopIfTrue="1">
      <formula>$AE$2&lt;&gt;2</formula>
    </cfRule>
  </conditionalFormatting>
  <conditionalFormatting sqref="M11:N11">
    <cfRule type="expression" dxfId="67" priority="68" stopIfTrue="1">
      <formula>$AE$2&lt;&gt;2</formula>
    </cfRule>
  </conditionalFormatting>
  <conditionalFormatting sqref="O11:P11">
    <cfRule type="expression" dxfId="66" priority="67" stopIfTrue="1">
      <formula>$AE$2&lt;&gt;2</formula>
    </cfRule>
  </conditionalFormatting>
  <conditionalFormatting sqref="O11:P11">
    <cfRule type="expression" dxfId="65" priority="66" stopIfTrue="1">
      <formula>$AE$2&lt;&gt;2</formula>
    </cfRule>
  </conditionalFormatting>
  <conditionalFormatting sqref="Q11:R11">
    <cfRule type="expression" dxfId="64" priority="65" stopIfTrue="1">
      <formula>$AE$2&lt;&gt;2</formula>
    </cfRule>
  </conditionalFormatting>
  <conditionalFormatting sqref="Q11:R11">
    <cfRule type="expression" dxfId="63" priority="64" stopIfTrue="1">
      <formula>$AE$2&lt;&gt;2</formula>
    </cfRule>
  </conditionalFormatting>
  <conditionalFormatting sqref="S11:T11">
    <cfRule type="expression" dxfId="62" priority="63" stopIfTrue="1">
      <formula>$AE$2&lt;&gt;2</formula>
    </cfRule>
  </conditionalFormatting>
  <conditionalFormatting sqref="S11:T11">
    <cfRule type="expression" dxfId="61" priority="62" stopIfTrue="1">
      <formula>$AE$2&lt;&gt;2</formula>
    </cfRule>
  </conditionalFormatting>
  <conditionalFormatting sqref="U11:V11">
    <cfRule type="expression" dxfId="60" priority="61" stopIfTrue="1">
      <formula>$AE$2&lt;&gt;2</formula>
    </cfRule>
  </conditionalFormatting>
  <conditionalFormatting sqref="U11:V11">
    <cfRule type="expression" dxfId="59" priority="60" stopIfTrue="1">
      <formula>$AE$2&lt;&gt;2</formula>
    </cfRule>
  </conditionalFormatting>
  <conditionalFormatting sqref="W11:X11">
    <cfRule type="expression" dxfId="58" priority="59" stopIfTrue="1">
      <formula>$AE$2&lt;&gt;2</formula>
    </cfRule>
  </conditionalFormatting>
  <conditionalFormatting sqref="W11:X11">
    <cfRule type="expression" dxfId="57" priority="58" stopIfTrue="1">
      <formula>$AE$2&lt;&gt;2</formula>
    </cfRule>
  </conditionalFormatting>
  <conditionalFormatting sqref="A12:B12">
    <cfRule type="expression" dxfId="56" priority="56" stopIfTrue="1">
      <formula>$AE$2&lt;&gt;2</formula>
    </cfRule>
    <cfRule type="expression" dxfId="55" priority="57" stopIfTrue="1">
      <formula>$AE$2&lt;&gt;2</formula>
    </cfRule>
  </conditionalFormatting>
  <conditionalFormatting sqref="C12:F12">
    <cfRule type="expression" dxfId="54" priority="52" stopIfTrue="1">
      <formula>$AE$2&lt;&gt;2</formula>
    </cfRule>
    <cfRule type="expression" dxfId="53" priority="53" stopIfTrue="1">
      <formula>$AE$2&lt;&gt;2</formula>
    </cfRule>
    <cfRule type="expression" dxfId="52" priority="54" stopIfTrue="1">
      <formula>$AE$2&lt;&gt;2</formula>
    </cfRule>
    <cfRule type="expression" dxfId="51" priority="55" stopIfTrue="1">
      <formula>$AE$2&lt;&gt;2</formula>
    </cfRule>
  </conditionalFormatting>
  <conditionalFormatting sqref="G12:H12">
    <cfRule type="expression" dxfId="50" priority="50" stopIfTrue="1">
      <formula>$AE$2&lt;&gt;2</formula>
    </cfRule>
    <cfRule type="expression" dxfId="49" priority="51" stopIfTrue="1">
      <formula>$AE$2&lt;&gt;2</formula>
    </cfRule>
  </conditionalFormatting>
  <conditionalFormatting sqref="I12:J12">
    <cfRule type="expression" dxfId="48" priority="49" stopIfTrue="1">
      <formula>$AE$2&lt;&gt;2</formula>
    </cfRule>
  </conditionalFormatting>
  <conditionalFormatting sqref="I12:J12">
    <cfRule type="expression" dxfId="47" priority="48" stopIfTrue="1">
      <formula>$AE$2&lt;&gt;2</formula>
    </cfRule>
  </conditionalFormatting>
  <conditionalFormatting sqref="K12:L12">
    <cfRule type="expression" dxfId="46" priority="47" stopIfTrue="1">
      <formula>$AE$2&lt;&gt;2</formula>
    </cfRule>
  </conditionalFormatting>
  <conditionalFormatting sqref="K12:L12">
    <cfRule type="expression" dxfId="45" priority="46" stopIfTrue="1">
      <formula>$AE$2&lt;&gt;2</formula>
    </cfRule>
  </conditionalFormatting>
  <conditionalFormatting sqref="M12:N12">
    <cfRule type="expression" dxfId="44" priority="45" stopIfTrue="1">
      <formula>$AE$2&lt;&gt;2</formula>
    </cfRule>
  </conditionalFormatting>
  <conditionalFormatting sqref="M12:N12">
    <cfRule type="expression" dxfId="43" priority="44" stopIfTrue="1">
      <formula>$AE$2&lt;&gt;2</formula>
    </cfRule>
  </conditionalFormatting>
  <conditionalFormatting sqref="O12:P12">
    <cfRule type="expression" dxfId="42" priority="43" stopIfTrue="1">
      <formula>$AE$2&lt;&gt;2</formula>
    </cfRule>
  </conditionalFormatting>
  <conditionalFormatting sqref="O12:P12">
    <cfRule type="expression" dxfId="41" priority="42" stopIfTrue="1">
      <formula>$AE$2&lt;&gt;2</formula>
    </cfRule>
  </conditionalFormatting>
  <conditionalFormatting sqref="Q12:R12">
    <cfRule type="expression" dxfId="40" priority="41" stopIfTrue="1">
      <formula>$AE$2&lt;&gt;2</formula>
    </cfRule>
  </conditionalFormatting>
  <conditionalFormatting sqref="Q12:R12">
    <cfRule type="expression" dxfId="39" priority="40" stopIfTrue="1">
      <formula>$AE$2&lt;&gt;2</formula>
    </cfRule>
  </conditionalFormatting>
  <conditionalFormatting sqref="S12:T12">
    <cfRule type="expression" dxfId="38" priority="39" stopIfTrue="1">
      <formula>$AE$2&lt;&gt;2</formula>
    </cfRule>
  </conditionalFormatting>
  <conditionalFormatting sqref="S12:T12">
    <cfRule type="expression" dxfId="37" priority="38" stopIfTrue="1">
      <formula>$AE$2&lt;&gt;2</formula>
    </cfRule>
  </conditionalFormatting>
  <conditionalFormatting sqref="U12:V12">
    <cfRule type="expression" dxfId="36" priority="37" stopIfTrue="1">
      <formula>$AE$2&lt;&gt;2</formula>
    </cfRule>
  </conditionalFormatting>
  <conditionalFormatting sqref="U12:V12">
    <cfRule type="expression" dxfId="35" priority="36" stopIfTrue="1">
      <formula>$AE$2&lt;&gt;2</formula>
    </cfRule>
  </conditionalFormatting>
  <conditionalFormatting sqref="W12:X12">
    <cfRule type="expression" dxfId="34" priority="35" stopIfTrue="1">
      <formula>$AE$2&lt;&gt;2</formula>
    </cfRule>
  </conditionalFormatting>
  <conditionalFormatting sqref="W12:X12">
    <cfRule type="expression" dxfId="33" priority="34" stopIfTrue="1">
      <formula>$AE$2&lt;&gt;2</formula>
    </cfRule>
  </conditionalFormatting>
  <conditionalFormatting sqref="A13:B13">
    <cfRule type="expression" dxfId="32" priority="33" stopIfTrue="1">
      <formula>$AE$2&lt;&gt;2</formula>
    </cfRule>
  </conditionalFormatting>
  <conditionalFormatting sqref="A13:B13">
    <cfRule type="expression" dxfId="31" priority="32" stopIfTrue="1">
      <formula>$AE$2&lt;&gt;2</formula>
    </cfRule>
  </conditionalFormatting>
  <conditionalFormatting sqref="C13:F13">
    <cfRule type="expression" dxfId="30" priority="31" stopIfTrue="1">
      <formula>$AE$2&lt;&gt;2</formula>
    </cfRule>
  </conditionalFormatting>
  <conditionalFormatting sqref="C13:F13">
    <cfRule type="expression" dxfId="29" priority="30" stopIfTrue="1">
      <formula>$AE$2&lt;&gt;2</formula>
    </cfRule>
  </conditionalFormatting>
  <conditionalFormatting sqref="C13:F13">
    <cfRule type="expression" dxfId="28" priority="29" stopIfTrue="1">
      <formula>$AE$2&lt;&gt;2</formula>
    </cfRule>
  </conditionalFormatting>
  <conditionalFormatting sqref="C13:F13">
    <cfRule type="expression" dxfId="27" priority="28" stopIfTrue="1">
      <formula>$AE$2&lt;&gt;2</formula>
    </cfRule>
  </conditionalFormatting>
  <conditionalFormatting sqref="G13:H13">
    <cfRule type="expression" dxfId="26" priority="27" stopIfTrue="1">
      <formula>$AE$2&lt;&gt;2</formula>
    </cfRule>
  </conditionalFormatting>
  <conditionalFormatting sqref="G13:H13">
    <cfRule type="expression" dxfId="25" priority="26" stopIfTrue="1">
      <formula>$AE$2&lt;&gt;2</formula>
    </cfRule>
  </conditionalFormatting>
  <conditionalFormatting sqref="I13:J13">
    <cfRule type="expression" dxfId="24" priority="25" stopIfTrue="1">
      <formula>$AE$2&lt;&gt;2</formula>
    </cfRule>
  </conditionalFormatting>
  <conditionalFormatting sqref="I13:J13">
    <cfRule type="expression" dxfId="23" priority="24" stopIfTrue="1">
      <formula>$AE$2&lt;&gt;2</formula>
    </cfRule>
  </conditionalFormatting>
  <conditionalFormatting sqref="K13:L13">
    <cfRule type="expression" dxfId="22" priority="23" stopIfTrue="1">
      <formula>$AE$2&lt;&gt;2</formula>
    </cfRule>
  </conditionalFormatting>
  <conditionalFormatting sqref="K13:L13">
    <cfRule type="expression" dxfId="21" priority="22" stopIfTrue="1">
      <formula>$AE$2&lt;&gt;2</formula>
    </cfRule>
  </conditionalFormatting>
  <conditionalFormatting sqref="M13:N13">
    <cfRule type="expression" dxfId="20" priority="21" stopIfTrue="1">
      <formula>$AE$2&lt;&gt;2</formula>
    </cfRule>
  </conditionalFormatting>
  <conditionalFormatting sqref="M13:N13">
    <cfRule type="expression" dxfId="19" priority="20" stopIfTrue="1">
      <formula>$AE$2&lt;&gt;2</formula>
    </cfRule>
  </conditionalFormatting>
  <conditionalFormatting sqref="O13:P13">
    <cfRule type="expression" dxfId="18" priority="19" stopIfTrue="1">
      <formula>$AE$2&lt;&gt;2</formula>
    </cfRule>
  </conditionalFormatting>
  <conditionalFormatting sqref="O13:P13">
    <cfRule type="expression" dxfId="17" priority="18" stopIfTrue="1">
      <formula>$AE$2&lt;&gt;2</formula>
    </cfRule>
  </conditionalFormatting>
  <conditionalFormatting sqref="Q13:R13">
    <cfRule type="expression" dxfId="16" priority="17" stopIfTrue="1">
      <formula>$AE$2&lt;&gt;2</formula>
    </cfRule>
  </conditionalFormatting>
  <conditionalFormatting sqref="Q13:R13">
    <cfRule type="expression" dxfId="15" priority="16" stopIfTrue="1">
      <formula>$AE$2&lt;&gt;2</formula>
    </cfRule>
  </conditionalFormatting>
  <conditionalFormatting sqref="S13:T13">
    <cfRule type="expression" dxfId="14" priority="15" stopIfTrue="1">
      <formula>$AE$2&lt;&gt;2</formula>
    </cfRule>
  </conditionalFormatting>
  <conditionalFormatting sqref="S13:T13">
    <cfRule type="expression" dxfId="13" priority="14" stopIfTrue="1">
      <formula>$AE$2&lt;&gt;2</formula>
    </cfRule>
  </conditionalFormatting>
  <conditionalFormatting sqref="U13:V13">
    <cfRule type="expression" dxfId="12" priority="13" stopIfTrue="1">
      <formula>$AE$2&lt;&gt;2</formula>
    </cfRule>
  </conditionalFormatting>
  <conditionalFormatting sqref="U13:V13">
    <cfRule type="expression" dxfId="11" priority="12" stopIfTrue="1">
      <formula>$AE$2&lt;&gt;2</formula>
    </cfRule>
  </conditionalFormatting>
  <conditionalFormatting sqref="W13:X13">
    <cfRule type="expression" dxfId="10" priority="11" stopIfTrue="1">
      <formula>$AE$2&lt;&gt;2</formula>
    </cfRule>
  </conditionalFormatting>
  <conditionalFormatting sqref="W13:X13">
    <cfRule type="expression" dxfId="9" priority="10" stopIfTrue="1">
      <formula>$AE$2&lt;&gt;2</formula>
    </cfRule>
  </conditionalFormatting>
  <conditionalFormatting sqref="Y6:Z6">
    <cfRule type="expression" dxfId="8" priority="9">
      <formula>$AE$2&lt;&gt;2</formula>
    </cfRule>
  </conditionalFormatting>
  <conditionalFormatting sqref="Y7:Z7">
    <cfRule type="expression" dxfId="7" priority="8">
      <formula>$AE$2&lt;&gt;2</formula>
    </cfRule>
  </conditionalFormatting>
  <conditionalFormatting sqref="Y8:Z8">
    <cfRule type="expression" dxfId="6" priority="7">
      <formula>$AE$2&lt;&gt;2</formula>
    </cfRule>
  </conditionalFormatting>
  <conditionalFormatting sqref="Y9:Z9">
    <cfRule type="expression" dxfId="5" priority="6">
      <formula>$AE$2&lt;&gt;2</formula>
    </cfRule>
  </conditionalFormatting>
  <conditionalFormatting sqref="Y10:Z10">
    <cfRule type="expression" dxfId="4" priority="5">
      <formula>$AE$2&lt;&gt;2</formula>
    </cfRule>
  </conditionalFormatting>
  <conditionalFormatting sqref="Y11:Z11">
    <cfRule type="expression" dxfId="3" priority="4">
      <formula>$AE$2&lt;&gt;2</formula>
    </cfRule>
  </conditionalFormatting>
  <conditionalFormatting sqref="Y12:Z12">
    <cfRule type="expression" dxfId="2" priority="3">
      <formula>$AE$2&lt;&gt;2</formula>
    </cfRule>
  </conditionalFormatting>
  <conditionalFormatting sqref="Y13:Z13">
    <cfRule type="expression" dxfId="1" priority="2">
      <formula>$AE$2&lt;&gt;2</formula>
    </cfRule>
  </conditionalFormatting>
  <conditionalFormatting sqref="AA6:AC13">
    <cfRule type="expression" dxfId="0" priority="1">
      <formula>$AE$2&lt;&gt;2</formula>
    </cfRule>
  </conditionalFormatting>
  <dataValidations count="1">
    <dataValidation type="list" allowBlank="1" showInputMessage="1" showErrorMessage="1" sqref="C6:F13" xr:uid="{00000000-0002-0000-0B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B050"/>
  </sheetPr>
  <dimension ref="A1"/>
  <sheetViews>
    <sheetView showGridLines="0" view="pageBreakPreview" zoomScale="60" zoomScaleNormal="55" workbookViewId="0"/>
  </sheetViews>
  <sheetFormatPr defaultRowHeight="13.5"/>
  <sheetData/>
  <sheetProtection password="CC51" sheet="1" objects="1" scenarios="1"/>
  <phoneticPr fontId="4"/>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B050"/>
  </sheetPr>
  <dimension ref="B2:F20"/>
  <sheetViews>
    <sheetView showGridLines="0" view="pageBreakPreview" zoomScaleNormal="100" zoomScaleSheetLayoutView="100" workbookViewId="0">
      <selection activeCell="K6" sqref="K6:AC6"/>
    </sheetView>
  </sheetViews>
  <sheetFormatPr defaultColWidth="9" defaultRowHeight="12"/>
  <cols>
    <col min="1" max="1" width="0.875" style="23" customWidth="1"/>
    <col min="2" max="2" width="21.125" style="23" customWidth="1"/>
    <col min="3" max="3" width="3.5" style="59" bestFit="1" customWidth="1"/>
    <col min="4" max="4" width="20.375" style="23" customWidth="1"/>
    <col min="5" max="5" width="48.25" style="23" customWidth="1"/>
    <col min="6" max="6" width="12.75" style="23" bestFit="1" customWidth="1"/>
    <col min="7" max="7" width="0.875" style="23" customWidth="1"/>
    <col min="8" max="16384" width="9" style="23"/>
  </cols>
  <sheetData>
    <row r="2" spans="2:6">
      <c r="B2" s="23" t="s">
        <v>159</v>
      </c>
    </row>
    <row r="3" spans="2:6" s="59" customFormat="1" ht="24">
      <c r="B3" s="58" t="s">
        <v>160</v>
      </c>
      <c r="C3" s="41" t="s">
        <v>161</v>
      </c>
      <c r="D3" s="42" t="s">
        <v>162</v>
      </c>
      <c r="E3" s="43" t="s">
        <v>66</v>
      </c>
      <c r="F3" s="56" t="s">
        <v>163</v>
      </c>
    </row>
    <row r="4" spans="2:6">
      <c r="B4" s="535" t="s">
        <v>164</v>
      </c>
      <c r="C4" s="44" t="s">
        <v>165</v>
      </c>
      <c r="D4" s="45" t="s">
        <v>167</v>
      </c>
      <c r="E4" s="46" t="s">
        <v>166</v>
      </c>
      <c r="F4" s="537">
        <v>44298</v>
      </c>
    </row>
    <row r="5" spans="2:6">
      <c r="B5" s="261"/>
      <c r="C5" s="44" t="s">
        <v>169</v>
      </c>
      <c r="D5" s="47" t="s">
        <v>168</v>
      </c>
      <c r="E5" s="48" t="s">
        <v>171</v>
      </c>
      <c r="F5" s="539"/>
    </row>
    <row r="6" spans="2:6">
      <c r="B6" s="261"/>
      <c r="C6" s="57" t="s">
        <v>173</v>
      </c>
      <c r="D6" s="47" t="s">
        <v>170</v>
      </c>
      <c r="E6" s="48" t="s">
        <v>172</v>
      </c>
      <c r="F6" s="539"/>
    </row>
    <row r="7" spans="2:6">
      <c r="B7" s="540" t="s">
        <v>213</v>
      </c>
      <c r="C7" s="44" t="s">
        <v>165</v>
      </c>
      <c r="D7" s="60" t="s">
        <v>167</v>
      </c>
      <c r="E7" s="61" t="s">
        <v>214</v>
      </c>
      <c r="F7" s="537">
        <v>44424</v>
      </c>
    </row>
    <row r="8" spans="2:6">
      <c r="B8" s="540"/>
      <c r="C8" s="44" t="s">
        <v>169</v>
      </c>
      <c r="D8" s="64" t="s">
        <v>220</v>
      </c>
      <c r="E8" s="65" t="s">
        <v>221</v>
      </c>
      <c r="F8" s="539"/>
    </row>
    <row r="9" spans="2:6">
      <c r="B9" s="540"/>
      <c r="C9" s="57" t="s">
        <v>219</v>
      </c>
      <c r="D9" s="64" t="s">
        <v>216</v>
      </c>
      <c r="E9" s="65" t="s">
        <v>222</v>
      </c>
      <c r="F9" s="539"/>
    </row>
    <row r="10" spans="2:6">
      <c r="B10" s="540"/>
      <c r="C10" s="41" t="s">
        <v>249</v>
      </c>
      <c r="D10" s="62" t="s">
        <v>216</v>
      </c>
      <c r="E10" s="63" t="s">
        <v>217</v>
      </c>
      <c r="F10" s="536"/>
    </row>
    <row r="11" spans="2:6">
      <c r="B11" s="535" t="s">
        <v>271</v>
      </c>
      <c r="C11" s="101" t="s">
        <v>165</v>
      </c>
      <c r="D11" s="60" t="s">
        <v>260</v>
      </c>
      <c r="E11" s="61" t="s">
        <v>261</v>
      </c>
      <c r="F11" s="537">
        <v>44637</v>
      </c>
    </row>
    <row r="12" spans="2:6">
      <c r="B12" s="263"/>
      <c r="C12" s="101" t="s">
        <v>215</v>
      </c>
      <c r="D12" s="64" t="s">
        <v>218</v>
      </c>
      <c r="E12" s="65" t="s">
        <v>265</v>
      </c>
      <c r="F12" s="539"/>
    </row>
    <row r="13" spans="2:6">
      <c r="B13" s="263"/>
      <c r="C13" s="101" t="s">
        <v>219</v>
      </c>
      <c r="D13" s="62" t="s">
        <v>250</v>
      </c>
      <c r="E13" s="63" t="s">
        <v>251</v>
      </c>
      <c r="F13" s="539"/>
    </row>
    <row r="14" spans="2:6">
      <c r="B14" s="263"/>
      <c r="C14" s="102" t="s">
        <v>249</v>
      </c>
      <c r="D14" s="47" t="s">
        <v>220</v>
      </c>
      <c r="E14" s="103" t="s">
        <v>268</v>
      </c>
      <c r="F14" s="539"/>
    </row>
    <row r="15" spans="2:6">
      <c r="B15" s="536"/>
      <c r="C15" s="41" t="s">
        <v>266</v>
      </c>
      <c r="D15" s="104" t="s">
        <v>216</v>
      </c>
      <c r="E15" s="105" t="s">
        <v>267</v>
      </c>
      <c r="F15" s="538"/>
    </row>
    <row r="16" spans="2:6">
      <c r="B16" s="56" t="s">
        <v>272</v>
      </c>
      <c r="C16" s="101" t="s">
        <v>165</v>
      </c>
      <c r="D16" s="104" t="s">
        <v>218</v>
      </c>
      <c r="E16" s="105" t="s">
        <v>273</v>
      </c>
      <c r="F16" s="106">
        <v>44662</v>
      </c>
    </row>
    <row r="17" spans="2:6" ht="13.5" customHeight="1">
      <c r="B17" s="535" t="s">
        <v>281</v>
      </c>
      <c r="C17" s="101" t="s">
        <v>165</v>
      </c>
      <c r="D17" s="60" t="s">
        <v>260</v>
      </c>
      <c r="E17" s="61" t="s">
        <v>282</v>
      </c>
      <c r="F17" s="537">
        <v>44841</v>
      </c>
    </row>
    <row r="18" spans="2:6">
      <c r="B18" s="536"/>
      <c r="C18" s="116" t="s">
        <v>215</v>
      </c>
      <c r="D18" s="118" t="s">
        <v>283</v>
      </c>
      <c r="E18" s="117" t="s">
        <v>284</v>
      </c>
      <c r="F18" s="538"/>
    </row>
    <row r="19" spans="2:6">
      <c r="C19" s="23"/>
    </row>
    <row r="20" spans="2:6">
      <c r="C20" s="23"/>
    </row>
  </sheetData>
  <sheetProtection password="CC51" sheet="1" objects="1" scenarios="1" selectLockedCells="1"/>
  <mergeCells count="8">
    <mergeCell ref="B17:B18"/>
    <mergeCell ref="F17:F18"/>
    <mergeCell ref="B4:B6"/>
    <mergeCell ref="F4:F6"/>
    <mergeCell ref="B7:B10"/>
    <mergeCell ref="F7:F10"/>
    <mergeCell ref="F11:F15"/>
    <mergeCell ref="B11:B15"/>
  </mergeCells>
  <phoneticPr fontId="4"/>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175</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W4" s="360"/>
      <c r="X4" s="359"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c r="M8" s="311"/>
      <c r="N8" s="331"/>
      <c r="O8" s="332"/>
      <c r="P8" s="333"/>
      <c r="Q8" s="334"/>
      <c r="R8" s="335"/>
      <c r="S8" s="336"/>
      <c r="T8" s="337"/>
      <c r="U8" s="333"/>
      <c r="V8" s="338" t="str">
        <f>IF(D8="","",AD8)</f>
        <v/>
      </c>
      <c r="W8" s="338"/>
      <c r="X8" s="338" t="str">
        <f>IF(D8="","",IF(ISERROR(AE8),"-",AE8))</f>
        <v/>
      </c>
      <c r="Y8" s="338"/>
      <c r="Z8" s="338" t="str">
        <f>IF(D8="","",D8*F8*AN8)</f>
        <v/>
      </c>
      <c r="AA8" s="365"/>
      <c r="AD8" s="2" t="e">
        <f>D8*F8*J8*$V$4*AH8</f>
        <v>#VALUE!</v>
      </c>
      <c r="AE8" s="2" t="e">
        <f>D8*F8*J8*$X$4*AI8</f>
        <v>#VALUE!</v>
      </c>
      <c r="AG8" s="3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9" t="str">
        <f t="shared" ref="AO8:AO19" si="0">IF(L8="","FALSE",IF(L8="雨戸",0.1,IF(L8="ｼｬｯﾀｰ",0.1,IF(L8="障子",0.18,IF(L8="風除室",0.1)))))</f>
        <v>FALSE</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1">IF(D9="","",AD9)</f>
        <v/>
      </c>
      <c r="W9" s="211"/>
      <c r="X9" s="211" t="str">
        <f t="shared" ref="X9:X19" si="2">IF(D9="","",IF(ISERROR(AE9),"-",AE9))</f>
        <v/>
      </c>
      <c r="Y9" s="211"/>
      <c r="Z9" s="211" t="str">
        <f t="shared" ref="Z9:Z19" si="3">IF(D9="","",D9*F9*AN9)</f>
        <v/>
      </c>
      <c r="AA9" s="212"/>
      <c r="AD9" s="2" t="e">
        <f t="shared" ref="AD9:AD19" si="4">D9*F9*J9*$V$4*AH9</f>
        <v>#VALUE!</v>
      </c>
      <c r="AE9" s="2" t="e">
        <f t="shared" ref="AE9:AE19" si="5">D9*F9*J9*$X$4*AI9</f>
        <v>#VALUE!</v>
      </c>
      <c r="AG9" s="3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9" t="str">
        <f t="shared" si="0"/>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1"/>
        <v/>
      </c>
      <c r="W10" s="211"/>
      <c r="X10" s="211" t="str">
        <f t="shared" si="2"/>
        <v/>
      </c>
      <c r="Y10" s="211"/>
      <c r="Z10" s="211" t="str">
        <f t="shared" si="3"/>
        <v/>
      </c>
      <c r="AA10" s="212"/>
      <c r="AD10" s="2" t="e">
        <f t="shared" si="4"/>
        <v>#VALUE!</v>
      </c>
      <c r="AE10" s="2" t="e">
        <f t="shared" si="5"/>
        <v>#VALUE!</v>
      </c>
      <c r="AG10" s="37" t="b">
        <v>0</v>
      </c>
      <c r="AH10" s="2" t="str">
        <f t="shared" si="6"/>
        <v>エラー</v>
      </c>
      <c r="AI10" s="2" t="str">
        <f t="shared" si="7"/>
        <v>エラー</v>
      </c>
      <c r="AK10" s="2" t="e">
        <f t="shared" si="8"/>
        <v>#DIV/0!</v>
      </c>
      <c r="AL10" s="2" t="e">
        <f t="shared" si="9"/>
        <v>#DIV/0!</v>
      </c>
      <c r="AN10" s="2">
        <f t="shared" si="10"/>
        <v>0</v>
      </c>
      <c r="AO10" s="19" t="str">
        <f t="shared" si="0"/>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1"/>
        <v/>
      </c>
      <c r="W11" s="211"/>
      <c r="X11" s="211" t="str">
        <f t="shared" si="2"/>
        <v/>
      </c>
      <c r="Y11" s="211"/>
      <c r="Z11" s="211" t="str">
        <f t="shared" si="3"/>
        <v/>
      </c>
      <c r="AA11" s="212"/>
      <c r="AD11" s="2" t="e">
        <f t="shared" si="4"/>
        <v>#VALUE!</v>
      </c>
      <c r="AE11" s="2" t="e">
        <f t="shared" si="5"/>
        <v>#VALUE!</v>
      </c>
      <c r="AG11" s="37" t="b">
        <v>0</v>
      </c>
      <c r="AH11" s="2" t="str">
        <f t="shared" si="6"/>
        <v>エラー</v>
      </c>
      <c r="AI11" s="2" t="str">
        <f t="shared" si="7"/>
        <v>エラー</v>
      </c>
      <c r="AK11" s="2" t="e">
        <f t="shared" si="8"/>
        <v>#DIV/0!</v>
      </c>
      <c r="AL11" s="2" t="e">
        <f t="shared" si="9"/>
        <v>#DIV/0!</v>
      </c>
      <c r="AN11" s="2">
        <f t="shared" si="10"/>
        <v>0</v>
      </c>
      <c r="AO11" s="19" t="str">
        <f t="shared" si="0"/>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1"/>
        <v/>
      </c>
      <c r="W12" s="210"/>
      <c r="X12" s="209" t="str">
        <f t="shared" si="2"/>
        <v/>
      </c>
      <c r="Y12" s="210"/>
      <c r="Z12" s="209" t="str">
        <f t="shared" si="3"/>
        <v/>
      </c>
      <c r="AA12" s="232"/>
      <c r="AD12" s="2" t="e">
        <f t="shared" si="4"/>
        <v>#VALUE!</v>
      </c>
      <c r="AE12" s="2" t="e">
        <f t="shared" si="5"/>
        <v>#VALUE!</v>
      </c>
      <c r="AG12" s="37" t="b">
        <v>0</v>
      </c>
      <c r="AH12" s="2" t="str">
        <f t="shared" si="6"/>
        <v>エラー</v>
      </c>
      <c r="AI12" s="2" t="str">
        <f t="shared" si="7"/>
        <v>エラー</v>
      </c>
      <c r="AK12" s="2" t="e">
        <f t="shared" si="8"/>
        <v>#DIV/0!</v>
      </c>
      <c r="AL12" s="2" t="e">
        <f t="shared" si="9"/>
        <v>#DIV/0!</v>
      </c>
      <c r="AN12" s="2">
        <f t="shared" si="10"/>
        <v>0</v>
      </c>
      <c r="AO12" s="19" t="str">
        <f t="shared" si="0"/>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1"/>
        <v/>
      </c>
      <c r="W13" s="210"/>
      <c r="X13" s="209" t="str">
        <f t="shared" si="2"/>
        <v/>
      </c>
      <c r="Y13" s="210"/>
      <c r="Z13" s="209" t="str">
        <f t="shared" si="3"/>
        <v/>
      </c>
      <c r="AA13" s="232"/>
      <c r="AD13" s="2" t="e">
        <f t="shared" si="4"/>
        <v>#VALUE!</v>
      </c>
      <c r="AE13" s="2" t="e">
        <f t="shared" si="5"/>
        <v>#VALUE!</v>
      </c>
      <c r="AG13" s="37" t="b">
        <v>0</v>
      </c>
      <c r="AH13" s="2" t="str">
        <f t="shared" si="6"/>
        <v>エラー</v>
      </c>
      <c r="AI13" s="2" t="str">
        <f t="shared" si="7"/>
        <v>エラー</v>
      </c>
      <c r="AK13" s="2" t="e">
        <f t="shared" si="8"/>
        <v>#DIV/0!</v>
      </c>
      <c r="AL13" s="2" t="e">
        <f t="shared" si="9"/>
        <v>#DIV/0!</v>
      </c>
      <c r="AN13" s="2">
        <f t="shared" si="10"/>
        <v>0</v>
      </c>
      <c r="AO13" s="19" t="str">
        <f t="shared" si="0"/>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1"/>
        <v/>
      </c>
      <c r="W14" s="211"/>
      <c r="X14" s="211" t="str">
        <f t="shared" si="2"/>
        <v/>
      </c>
      <c r="Y14" s="211"/>
      <c r="Z14" s="211" t="str">
        <f t="shared" si="3"/>
        <v/>
      </c>
      <c r="AA14" s="212"/>
      <c r="AD14" s="2" t="e">
        <f t="shared" si="4"/>
        <v>#VALUE!</v>
      </c>
      <c r="AE14" s="2" t="e">
        <f t="shared" si="5"/>
        <v>#VALUE!</v>
      </c>
      <c r="AG14" s="37" t="b">
        <v>0</v>
      </c>
      <c r="AH14" s="2" t="str">
        <f t="shared" si="6"/>
        <v>エラー</v>
      </c>
      <c r="AI14" s="2" t="str">
        <f t="shared" si="7"/>
        <v>エラー</v>
      </c>
      <c r="AK14" s="2" t="e">
        <f t="shared" si="8"/>
        <v>#DIV/0!</v>
      </c>
      <c r="AL14" s="2" t="e">
        <f t="shared" si="9"/>
        <v>#DIV/0!</v>
      </c>
      <c r="AN14" s="2">
        <f t="shared" si="10"/>
        <v>0</v>
      </c>
      <c r="AO14" s="19" t="str">
        <f t="shared" si="0"/>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1"/>
        <v/>
      </c>
      <c r="W15" s="210"/>
      <c r="X15" s="211" t="str">
        <f t="shared" si="2"/>
        <v/>
      </c>
      <c r="Y15" s="211"/>
      <c r="Z15" s="211" t="str">
        <f t="shared" si="3"/>
        <v/>
      </c>
      <c r="AA15" s="212"/>
      <c r="AD15" s="2" t="e">
        <f t="shared" si="4"/>
        <v>#VALUE!</v>
      </c>
      <c r="AE15" s="2" t="e">
        <f t="shared" si="5"/>
        <v>#VALUE!</v>
      </c>
      <c r="AG15" s="37" t="b">
        <v>0</v>
      </c>
      <c r="AH15" s="2" t="str">
        <f t="shared" si="6"/>
        <v>エラー</v>
      </c>
      <c r="AI15" s="2" t="str">
        <f t="shared" si="7"/>
        <v>エラー</v>
      </c>
      <c r="AK15" s="2" t="e">
        <f t="shared" si="8"/>
        <v>#DIV/0!</v>
      </c>
      <c r="AL15" s="2" t="e">
        <f t="shared" si="9"/>
        <v>#DIV/0!</v>
      </c>
      <c r="AN15" s="2">
        <f t="shared" si="10"/>
        <v>0</v>
      </c>
      <c r="AO15" s="19" t="str">
        <f t="shared" si="0"/>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1"/>
        <v/>
      </c>
      <c r="W16" s="210"/>
      <c r="X16" s="211" t="str">
        <f t="shared" si="2"/>
        <v/>
      </c>
      <c r="Y16" s="211"/>
      <c r="Z16" s="211" t="str">
        <f t="shared" si="3"/>
        <v/>
      </c>
      <c r="AA16" s="212"/>
      <c r="AD16" s="2" t="e">
        <f t="shared" si="4"/>
        <v>#VALUE!</v>
      </c>
      <c r="AE16" s="2" t="e">
        <f t="shared" si="5"/>
        <v>#VALUE!</v>
      </c>
      <c r="AG16" s="37" t="b">
        <v>0</v>
      </c>
      <c r="AH16" s="2" t="str">
        <f t="shared" si="6"/>
        <v>エラー</v>
      </c>
      <c r="AI16" s="2" t="str">
        <f t="shared" si="7"/>
        <v>エラー</v>
      </c>
      <c r="AK16" s="2" t="e">
        <f t="shared" si="8"/>
        <v>#DIV/0!</v>
      </c>
      <c r="AL16" s="2" t="e">
        <f t="shared" si="9"/>
        <v>#DIV/0!</v>
      </c>
      <c r="AN16" s="2">
        <f t="shared" si="10"/>
        <v>0</v>
      </c>
      <c r="AO16" s="19" t="str">
        <f t="shared" si="0"/>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1"/>
        <v/>
      </c>
      <c r="W17" s="210"/>
      <c r="X17" s="211" t="str">
        <f t="shared" si="2"/>
        <v/>
      </c>
      <c r="Y17" s="211"/>
      <c r="Z17" s="211" t="str">
        <f t="shared" si="3"/>
        <v/>
      </c>
      <c r="AA17" s="212"/>
      <c r="AD17" s="2" t="e">
        <f t="shared" si="4"/>
        <v>#VALUE!</v>
      </c>
      <c r="AE17" s="2" t="e">
        <f t="shared" si="5"/>
        <v>#VALUE!</v>
      </c>
      <c r="AG17" s="37" t="b">
        <v>0</v>
      </c>
      <c r="AH17" s="2" t="str">
        <f t="shared" si="6"/>
        <v>エラー</v>
      </c>
      <c r="AI17" s="2" t="str">
        <f t="shared" si="7"/>
        <v>エラー</v>
      </c>
      <c r="AK17" s="2" t="e">
        <f t="shared" si="8"/>
        <v>#DIV/0!</v>
      </c>
      <c r="AL17" s="2" t="e">
        <f t="shared" si="9"/>
        <v>#DIV/0!</v>
      </c>
      <c r="AN17" s="2">
        <f t="shared" si="10"/>
        <v>0</v>
      </c>
      <c r="AO17" s="19" t="str">
        <f t="shared" si="0"/>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1"/>
        <v/>
      </c>
      <c r="W18" s="210"/>
      <c r="X18" s="211" t="str">
        <f t="shared" si="2"/>
        <v/>
      </c>
      <c r="Y18" s="211"/>
      <c r="Z18" s="211" t="str">
        <f>IF(D18="","",D18*F18*AN18)</f>
        <v/>
      </c>
      <c r="AA18" s="212"/>
      <c r="AD18" s="2" t="e">
        <f t="shared" si="4"/>
        <v>#VALUE!</v>
      </c>
      <c r="AE18" s="2" t="e">
        <f t="shared" si="5"/>
        <v>#VALUE!</v>
      </c>
      <c r="AG18" s="37" t="b">
        <v>0</v>
      </c>
      <c r="AH18" s="2" t="str">
        <f t="shared" si="6"/>
        <v>エラー</v>
      </c>
      <c r="AI18" s="2" t="str">
        <f t="shared" si="7"/>
        <v>エラー</v>
      </c>
      <c r="AK18" s="2" t="e">
        <f t="shared" si="8"/>
        <v>#DIV/0!</v>
      </c>
      <c r="AL18" s="2" t="e">
        <f t="shared" si="9"/>
        <v>#DIV/0!</v>
      </c>
      <c r="AN18" s="2">
        <f t="shared" si="10"/>
        <v>0</v>
      </c>
      <c r="AO18" s="19" t="str">
        <f t="shared" si="0"/>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1"/>
        <v/>
      </c>
      <c r="W19" s="210"/>
      <c r="X19" s="211" t="str">
        <f t="shared" si="2"/>
        <v/>
      </c>
      <c r="Y19" s="211"/>
      <c r="Z19" s="220" t="str">
        <f t="shared" si="3"/>
        <v/>
      </c>
      <c r="AA19" s="223"/>
      <c r="AD19" s="2" t="e">
        <f t="shared" si="4"/>
        <v>#VALUE!</v>
      </c>
      <c r="AE19" s="2" t="e">
        <f t="shared" si="5"/>
        <v>#VALUE!</v>
      </c>
      <c r="AG19" s="37" t="b">
        <v>0</v>
      </c>
      <c r="AH19" s="2" t="str">
        <f t="shared" si="6"/>
        <v>エラー</v>
      </c>
      <c r="AI19" s="2" t="str">
        <f t="shared" si="7"/>
        <v>エラー</v>
      </c>
      <c r="AK19" s="2" t="e">
        <f t="shared" si="8"/>
        <v>#DIV/0!</v>
      </c>
      <c r="AL19" s="2" t="e">
        <f t="shared" si="9"/>
        <v>#DIV/0!</v>
      </c>
      <c r="AN19" s="2">
        <f t="shared" si="10"/>
        <v>0</v>
      </c>
      <c r="AO19" s="19" t="str">
        <f t="shared" si="0"/>
        <v>FALSE</v>
      </c>
    </row>
    <row r="20" spans="2:41" s="2" customFormat="1" ht="21.95" customHeight="1" thickBot="1">
      <c r="B20" s="194" t="s">
        <v>176</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c r="U28" s="275"/>
      <c r="V28" s="264" t="str">
        <f>IF(N28="","",N28*P28*R28*0.034*$V$4)</f>
        <v/>
      </c>
      <c r="W28" s="264"/>
      <c r="X28" s="264" t="str">
        <f>IF(N28="","",IF(ISERROR(N28*P28*R28*0.034*$X$4),"-",N28*P28*R28*0.034*$X$4))</f>
        <v/>
      </c>
      <c r="Y28" s="264"/>
      <c r="Z28" s="264" t="str">
        <f>IF(N28="","",N28*P28*AN28)</f>
        <v/>
      </c>
      <c r="AA28" s="265"/>
      <c r="AD28" s="37"/>
      <c r="AN28" s="2">
        <f>IF(AO28="FALSE",R28,IF(T28="風除室",1/((1/R28)+0.1),0.5*R28+0.5*(1/((1/R28)+AO28))))</f>
        <v>0</v>
      </c>
      <c r="AO28" s="19" t="str">
        <f>IF(T28="","FALSE",IF(T28="雨戸",0.1,IF(T28="ｼｬｯﾀｰ",0.1,IF(T28="障子",0.18,IF(T28="風除室",0.1)))))</f>
        <v>FALSE</v>
      </c>
    </row>
    <row r="29" spans="2:41" s="2" customFormat="1" ht="21.95" customHeight="1" thickBot="1">
      <c r="J29" s="194" t="s">
        <v>262</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1">IF(L36="","",L36-N36)</f>
        <v/>
      </c>
      <c r="Q36" s="229"/>
      <c r="R36" s="226"/>
      <c r="S36" s="227"/>
      <c r="T36" s="209" t="str">
        <f t="shared" ref="T36:T39" si="12">IF(P36="","",P36*R36*0.034*$V$4)</f>
        <v/>
      </c>
      <c r="U36" s="210"/>
      <c r="V36" s="209" t="str">
        <f t="shared" ref="V36:V39" si="13">IF(P36="","",IF(ISERROR(P36*R36*0.034*$X$4),"-",P36*R36*0.034*$X$4))</f>
        <v/>
      </c>
      <c r="W36" s="210"/>
      <c r="X36" s="209" t="str">
        <f t="shared" ref="X36:X39" si="14">IF(R36="","",R36*P36)</f>
        <v/>
      </c>
      <c r="Y36" s="232"/>
      <c r="AD36" s="37"/>
      <c r="AE36" s="37"/>
      <c r="AF36" s="37"/>
    </row>
    <row r="37" spans="2:41" s="2" customFormat="1" ht="21.95" customHeight="1">
      <c r="J37" s="224"/>
      <c r="K37" s="225"/>
      <c r="L37" s="226"/>
      <c r="M37" s="227"/>
      <c r="N37" s="226"/>
      <c r="O37" s="227"/>
      <c r="P37" s="228" t="str">
        <f t="shared" si="11"/>
        <v/>
      </c>
      <c r="Q37" s="229"/>
      <c r="R37" s="226"/>
      <c r="S37" s="227"/>
      <c r="T37" s="209" t="str">
        <f t="shared" si="12"/>
        <v/>
      </c>
      <c r="U37" s="210"/>
      <c r="V37" s="209" t="str">
        <f t="shared" si="13"/>
        <v/>
      </c>
      <c r="W37" s="210"/>
      <c r="X37" s="209" t="str">
        <f t="shared" si="14"/>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2"/>
        <v/>
      </c>
      <c r="U38" s="211"/>
      <c r="V38" s="209" t="str">
        <f t="shared" si="13"/>
        <v/>
      </c>
      <c r="W38" s="210"/>
      <c r="X38" s="211" t="str">
        <f t="shared" si="14"/>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2"/>
        <v/>
      </c>
      <c r="U39" s="220"/>
      <c r="V39" s="221" t="str">
        <f t="shared" si="13"/>
        <v/>
      </c>
      <c r="W39" s="222"/>
      <c r="X39" s="220" t="str">
        <f t="shared" si="14"/>
        <v/>
      </c>
      <c r="Y39" s="223"/>
      <c r="AD39" s="37"/>
      <c r="AE39" s="37"/>
      <c r="AF39" s="37"/>
    </row>
    <row r="40" spans="2:41" s="2" customFormat="1" ht="21.95" customHeight="1" thickBot="1">
      <c r="J40" s="194" t="s">
        <v>177</v>
      </c>
      <c r="K40" s="195"/>
      <c r="L40" s="195"/>
      <c r="M40" s="195"/>
      <c r="N40" s="195"/>
      <c r="O40" s="195"/>
      <c r="P40" s="195"/>
      <c r="Q40" s="195"/>
      <c r="R40" s="195"/>
      <c r="S40" s="195"/>
      <c r="T40" s="196">
        <f>SUM(T35:U39)</f>
        <v>0</v>
      </c>
      <c r="U40" s="196"/>
      <c r="V40" s="196">
        <f xml:space="preserve">
IF(共通条件・結果!AA7="８地域","-",SUM(V35:W39))</f>
        <v>0</v>
      </c>
      <c r="W40" s="196"/>
      <c r="X40" s="196">
        <f>SUM(X35:Y39)</f>
        <v>0</v>
      </c>
      <c r="Y40" s="197"/>
    </row>
    <row r="41" spans="2:41" s="2" customFormat="1" ht="12">
      <c r="J41" s="52" t="s">
        <v>157</v>
      </c>
    </row>
    <row r="42" spans="2:41" s="2" customFormat="1" ht="21.95" customHeight="1" thickBot="1">
      <c r="B42" s="4" t="s">
        <v>178</v>
      </c>
    </row>
    <row r="43" spans="2:41" s="2" customFormat="1" ht="21.95" customHeight="1">
      <c r="B43" s="198" t="s">
        <v>174</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7">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3912" priority="393" stopIfTrue="1">
      <formula>$AE$2&lt;&gt;2</formula>
    </cfRule>
    <cfRule type="expression" dxfId="3911" priority="394" stopIfTrue="1">
      <formula>$AE$2&lt;&gt;2</formula>
    </cfRule>
  </conditionalFormatting>
  <conditionalFormatting sqref="D8:E8">
    <cfRule type="expression" dxfId="3910" priority="391" stopIfTrue="1">
      <formula>$AE$2&lt;&gt;2</formula>
    </cfRule>
    <cfRule type="expression" dxfId="3909" priority="392" stopIfTrue="1">
      <formula>$AE$2&lt;&gt;2</formula>
    </cfRule>
  </conditionalFormatting>
  <conditionalFormatting sqref="F8:G8">
    <cfRule type="expression" dxfId="3908" priority="389" stopIfTrue="1">
      <formula>$AE$2&lt;&gt;2</formula>
    </cfRule>
    <cfRule type="expression" dxfId="3907" priority="390" stopIfTrue="1">
      <formula>$AE$2&lt;&gt;2</formula>
    </cfRule>
  </conditionalFormatting>
  <conditionalFormatting sqref="H8:I8">
    <cfRule type="expression" dxfId="3906" priority="387" stopIfTrue="1">
      <formula>$AE$2&lt;&gt;2</formula>
    </cfRule>
    <cfRule type="expression" dxfId="3905" priority="388" stopIfTrue="1">
      <formula>$AE$2&lt;&gt;2</formula>
    </cfRule>
  </conditionalFormatting>
  <conditionalFormatting sqref="J8:K8">
    <cfRule type="expression" dxfId="3904" priority="385" stopIfTrue="1">
      <formula>$AE$2&lt;&gt;2</formula>
    </cfRule>
    <cfRule type="expression" dxfId="3903" priority="386" stopIfTrue="1">
      <formula>$AE$2&lt;&gt;2</formula>
    </cfRule>
  </conditionalFormatting>
  <conditionalFormatting sqref="L8:M8">
    <cfRule type="expression" dxfId="3902" priority="383" stopIfTrue="1">
      <formula>$AE$2&lt;&gt;2</formula>
    </cfRule>
    <cfRule type="expression" dxfId="3901" priority="384" stopIfTrue="1">
      <formula>$AE$2&lt;&gt;2</formula>
    </cfRule>
  </conditionalFormatting>
  <conditionalFormatting sqref="N8:O8">
    <cfRule type="expression" dxfId="3900" priority="381" stopIfTrue="1">
      <formula>$AE$2&lt;&gt;2</formula>
    </cfRule>
    <cfRule type="expression" dxfId="3899" priority="382" stopIfTrue="1">
      <formula>$AE$2&lt;&gt;2</formula>
    </cfRule>
  </conditionalFormatting>
  <conditionalFormatting sqref="P8:Q8">
    <cfRule type="expression" dxfId="3898" priority="379" stopIfTrue="1">
      <formula>$AE$2&lt;&gt;2</formula>
    </cfRule>
    <cfRule type="expression" dxfId="3897" priority="380" stopIfTrue="1">
      <formula>$AE$2&lt;&gt;2</formula>
    </cfRule>
  </conditionalFormatting>
  <conditionalFormatting sqref="R8:S8">
    <cfRule type="expression" dxfId="3896" priority="377" stopIfTrue="1">
      <formula>$AE$2&lt;&gt;2</formula>
    </cfRule>
    <cfRule type="expression" dxfId="3895" priority="378" stopIfTrue="1">
      <formula>$AE$2&lt;&gt;2</formula>
    </cfRule>
  </conditionalFormatting>
  <conditionalFormatting sqref="T8:U8">
    <cfRule type="expression" dxfId="3894" priority="375" stopIfTrue="1">
      <formula>$AE$2&lt;&gt;2</formula>
    </cfRule>
    <cfRule type="expression" dxfId="3893" priority="376" stopIfTrue="1">
      <formula>$AE$2&lt;&gt;2</formula>
    </cfRule>
  </conditionalFormatting>
  <conditionalFormatting sqref="B9:C9">
    <cfRule type="expression" dxfId="3892" priority="373" stopIfTrue="1">
      <formula>$AE$2&lt;&gt;2</formula>
    </cfRule>
    <cfRule type="expression" dxfId="3891" priority="374" stopIfTrue="1">
      <formula>$AE$2&lt;&gt;2</formula>
    </cfRule>
  </conditionalFormatting>
  <conditionalFormatting sqref="D9:E9">
    <cfRule type="expression" dxfId="3890" priority="371" stopIfTrue="1">
      <formula>$AE$2&lt;&gt;2</formula>
    </cfRule>
    <cfRule type="expression" dxfId="3889" priority="372" stopIfTrue="1">
      <formula>$AE$2&lt;&gt;2</formula>
    </cfRule>
  </conditionalFormatting>
  <conditionalFormatting sqref="F9:G9">
    <cfRule type="expression" dxfId="3888" priority="369" stopIfTrue="1">
      <formula>$AE$2&lt;&gt;2</formula>
    </cfRule>
    <cfRule type="expression" dxfId="3887" priority="370" stopIfTrue="1">
      <formula>$AE$2&lt;&gt;2</formula>
    </cfRule>
  </conditionalFormatting>
  <conditionalFormatting sqref="H9:I9">
    <cfRule type="expression" dxfId="3886" priority="367" stopIfTrue="1">
      <formula>$AE$2&lt;&gt;2</formula>
    </cfRule>
    <cfRule type="expression" dxfId="3885" priority="368" stopIfTrue="1">
      <formula>$AE$2&lt;&gt;2</formula>
    </cfRule>
  </conditionalFormatting>
  <conditionalFormatting sqref="J9:K9">
    <cfRule type="expression" dxfId="3884" priority="365" stopIfTrue="1">
      <formula>$AE$2&lt;&gt;2</formula>
    </cfRule>
    <cfRule type="expression" dxfId="3883" priority="366" stopIfTrue="1">
      <formula>$AE$2&lt;&gt;2</formula>
    </cfRule>
  </conditionalFormatting>
  <conditionalFormatting sqref="L9:M9">
    <cfRule type="expression" dxfId="3882" priority="363" stopIfTrue="1">
      <formula>$AE$2&lt;&gt;2</formula>
    </cfRule>
    <cfRule type="expression" dxfId="3881" priority="364" stopIfTrue="1">
      <formula>$AE$2&lt;&gt;2</formula>
    </cfRule>
  </conditionalFormatting>
  <conditionalFormatting sqref="N9:O9">
    <cfRule type="expression" dxfId="3880" priority="361" stopIfTrue="1">
      <formula>$AE$2&lt;&gt;2</formula>
    </cfRule>
    <cfRule type="expression" dxfId="3879" priority="362" stopIfTrue="1">
      <formula>$AE$2&lt;&gt;2</formula>
    </cfRule>
  </conditionalFormatting>
  <conditionalFormatting sqref="P9:Q9">
    <cfRule type="expression" dxfId="3878" priority="359" stopIfTrue="1">
      <formula>$AE$2&lt;&gt;2</formula>
    </cfRule>
    <cfRule type="expression" dxfId="3877" priority="360" stopIfTrue="1">
      <formula>$AE$2&lt;&gt;2</formula>
    </cfRule>
  </conditionalFormatting>
  <conditionalFormatting sqref="R9:S9">
    <cfRule type="expression" dxfId="3876" priority="357" stopIfTrue="1">
      <formula>$AE$2&lt;&gt;2</formula>
    </cfRule>
    <cfRule type="expression" dxfId="3875" priority="358" stopIfTrue="1">
      <formula>$AE$2&lt;&gt;2</formula>
    </cfRule>
  </conditionalFormatting>
  <conditionalFormatting sqref="T9:U9">
    <cfRule type="expression" dxfId="3874" priority="355" stopIfTrue="1">
      <formula>$AE$2&lt;&gt;2</formula>
    </cfRule>
    <cfRule type="expression" dxfId="3873" priority="356" stopIfTrue="1">
      <formula>$AE$2&lt;&gt;2</formula>
    </cfRule>
  </conditionalFormatting>
  <conditionalFormatting sqref="B10:C10">
    <cfRule type="expression" dxfId="3872" priority="353" stopIfTrue="1">
      <formula>$AE$2&lt;&gt;2</formula>
    </cfRule>
    <cfRule type="expression" dxfId="3871" priority="354" stopIfTrue="1">
      <formula>$AE$2&lt;&gt;2</formula>
    </cfRule>
  </conditionalFormatting>
  <conditionalFormatting sqref="D10:E10">
    <cfRule type="expression" dxfId="3870" priority="351" stopIfTrue="1">
      <formula>$AE$2&lt;&gt;2</formula>
    </cfRule>
    <cfRule type="expression" dxfId="3869" priority="352" stopIfTrue="1">
      <formula>$AE$2&lt;&gt;2</formula>
    </cfRule>
  </conditionalFormatting>
  <conditionalFormatting sqref="F10:G10">
    <cfRule type="expression" dxfId="3868" priority="349" stopIfTrue="1">
      <formula>$AE$2&lt;&gt;2</formula>
    </cfRule>
    <cfRule type="expression" dxfId="3867" priority="350" stopIfTrue="1">
      <formula>$AE$2&lt;&gt;2</formula>
    </cfRule>
  </conditionalFormatting>
  <conditionalFormatting sqref="H10:I10">
    <cfRule type="expression" dxfId="3866" priority="347" stopIfTrue="1">
      <formula>$AE$2&lt;&gt;2</formula>
    </cfRule>
    <cfRule type="expression" dxfId="3865" priority="348" stopIfTrue="1">
      <formula>$AE$2&lt;&gt;2</formula>
    </cfRule>
  </conditionalFormatting>
  <conditionalFormatting sqref="J10:K10">
    <cfRule type="expression" dxfId="3864" priority="345" stopIfTrue="1">
      <formula>$AE$2&lt;&gt;2</formula>
    </cfRule>
    <cfRule type="expression" dxfId="3863" priority="346" stopIfTrue="1">
      <formula>$AE$2&lt;&gt;2</formula>
    </cfRule>
  </conditionalFormatting>
  <conditionalFormatting sqref="L10:M10">
    <cfRule type="expression" dxfId="3862" priority="343" stopIfTrue="1">
      <formula>$AE$2&lt;&gt;2</formula>
    </cfRule>
    <cfRule type="expression" dxfId="3861" priority="344" stopIfTrue="1">
      <formula>$AE$2&lt;&gt;2</formula>
    </cfRule>
  </conditionalFormatting>
  <conditionalFormatting sqref="N10:O10">
    <cfRule type="expression" dxfId="3860" priority="341" stopIfTrue="1">
      <formula>$AE$2&lt;&gt;2</formula>
    </cfRule>
    <cfRule type="expression" dxfId="3859" priority="342" stopIfTrue="1">
      <formula>$AE$2&lt;&gt;2</formula>
    </cfRule>
  </conditionalFormatting>
  <conditionalFormatting sqref="P10:Q10">
    <cfRule type="expression" dxfId="3858" priority="339" stopIfTrue="1">
      <formula>$AE$2&lt;&gt;2</formula>
    </cfRule>
    <cfRule type="expression" dxfId="3857" priority="340" stopIfTrue="1">
      <formula>$AE$2&lt;&gt;2</formula>
    </cfRule>
  </conditionalFormatting>
  <conditionalFormatting sqref="R10:S10">
    <cfRule type="expression" dxfId="3856" priority="337" stopIfTrue="1">
      <formula>$AE$2&lt;&gt;2</formula>
    </cfRule>
    <cfRule type="expression" dxfId="3855" priority="338" stopIfTrue="1">
      <formula>$AE$2&lt;&gt;2</formula>
    </cfRule>
  </conditionalFormatting>
  <conditionalFormatting sqref="T10:U10">
    <cfRule type="expression" dxfId="3854" priority="335" stopIfTrue="1">
      <formula>$AE$2&lt;&gt;2</formula>
    </cfRule>
    <cfRule type="expression" dxfId="3853" priority="336" stopIfTrue="1">
      <formula>$AE$2&lt;&gt;2</formula>
    </cfRule>
  </conditionalFormatting>
  <conditionalFormatting sqref="B11:C11">
    <cfRule type="expression" dxfId="3852" priority="333" stopIfTrue="1">
      <formula>$AE$2&lt;&gt;2</formula>
    </cfRule>
    <cfRule type="expression" dxfId="3851" priority="334" stopIfTrue="1">
      <formula>$AE$2&lt;&gt;2</formula>
    </cfRule>
  </conditionalFormatting>
  <conditionalFormatting sqref="D11:E11">
    <cfRule type="expression" dxfId="3850" priority="331" stopIfTrue="1">
      <formula>$AE$2&lt;&gt;2</formula>
    </cfRule>
    <cfRule type="expression" dxfId="3849" priority="332" stopIfTrue="1">
      <formula>$AE$2&lt;&gt;2</formula>
    </cfRule>
  </conditionalFormatting>
  <conditionalFormatting sqref="F11:G11">
    <cfRule type="expression" dxfId="3848" priority="329" stopIfTrue="1">
      <formula>$AE$2&lt;&gt;2</formula>
    </cfRule>
    <cfRule type="expression" dxfId="3847" priority="330" stopIfTrue="1">
      <formula>$AE$2&lt;&gt;2</formula>
    </cfRule>
  </conditionalFormatting>
  <conditionalFormatting sqref="H11:I11">
    <cfRule type="expression" dxfId="3846" priority="327" stopIfTrue="1">
      <formula>$AE$2&lt;&gt;2</formula>
    </cfRule>
    <cfRule type="expression" dxfId="3845" priority="328" stopIfTrue="1">
      <formula>$AE$2&lt;&gt;2</formula>
    </cfRule>
  </conditionalFormatting>
  <conditionalFormatting sqref="J11:K11">
    <cfRule type="expression" dxfId="3844" priority="325" stopIfTrue="1">
      <formula>$AE$2&lt;&gt;2</formula>
    </cfRule>
    <cfRule type="expression" dxfId="3843" priority="326" stopIfTrue="1">
      <formula>$AE$2&lt;&gt;2</formula>
    </cfRule>
  </conditionalFormatting>
  <conditionalFormatting sqref="L11:M11">
    <cfRule type="expression" dxfId="3842" priority="323" stopIfTrue="1">
      <formula>$AE$2&lt;&gt;2</formula>
    </cfRule>
    <cfRule type="expression" dxfId="3841" priority="324" stopIfTrue="1">
      <formula>$AE$2&lt;&gt;2</formula>
    </cfRule>
  </conditionalFormatting>
  <conditionalFormatting sqref="N11:O11">
    <cfRule type="expression" dxfId="3840" priority="321" stopIfTrue="1">
      <formula>$AE$2&lt;&gt;2</formula>
    </cfRule>
    <cfRule type="expression" dxfId="3839" priority="322" stopIfTrue="1">
      <formula>$AE$2&lt;&gt;2</formula>
    </cfRule>
  </conditionalFormatting>
  <conditionalFormatting sqref="P11:Q11">
    <cfRule type="expression" dxfId="3838" priority="319" stopIfTrue="1">
      <formula>$AE$2&lt;&gt;2</formula>
    </cfRule>
    <cfRule type="expression" dxfId="3837" priority="320" stopIfTrue="1">
      <formula>$AE$2&lt;&gt;2</formula>
    </cfRule>
  </conditionalFormatting>
  <conditionalFormatting sqref="R11:S11">
    <cfRule type="expression" dxfId="3836" priority="317" stopIfTrue="1">
      <formula>$AE$2&lt;&gt;2</formula>
    </cfRule>
    <cfRule type="expression" dxfId="3835" priority="318" stopIfTrue="1">
      <formula>$AE$2&lt;&gt;2</formula>
    </cfRule>
  </conditionalFormatting>
  <conditionalFormatting sqref="T11:U11">
    <cfRule type="expression" dxfId="3834" priority="315" stopIfTrue="1">
      <formula>$AE$2&lt;&gt;2</formula>
    </cfRule>
    <cfRule type="expression" dxfId="3833" priority="316" stopIfTrue="1">
      <formula>$AE$2&lt;&gt;2</formula>
    </cfRule>
  </conditionalFormatting>
  <conditionalFormatting sqref="B12:C12">
    <cfRule type="expression" dxfId="3832" priority="313" stopIfTrue="1">
      <formula>$AE$2&lt;&gt;2</formula>
    </cfRule>
    <cfRule type="expression" dxfId="3831" priority="314" stopIfTrue="1">
      <formula>$AE$2&lt;&gt;2</formula>
    </cfRule>
  </conditionalFormatting>
  <conditionalFormatting sqref="D12:E12">
    <cfRule type="expression" dxfId="3830" priority="311" stopIfTrue="1">
      <formula>$AE$2&lt;&gt;2</formula>
    </cfRule>
    <cfRule type="expression" dxfId="3829" priority="312" stopIfTrue="1">
      <formula>$AE$2&lt;&gt;2</formula>
    </cfRule>
  </conditionalFormatting>
  <conditionalFormatting sqref="F12:G12">
    <cfRule type="expression" dxfId="3828" priority="309" stopIfTrue="1">
      <formula>$AE$2&lt;&gt;2</formula>
    </cfRule>
    <cfRule type="expression" dxfId="3827" priority="310" stopIfTrue="1">
      <formula>$AE$2&lt;&gt;2</formula>
    </cfRule>
  </conditionalFormatting>
  <conditionalFormatting sqref="H12:I12">
    <cfRule type="expression" dxfId="3826" priority="307" stopIfTrue="1">
      <formula>$AE$2&lt;&gt;2</formula>
    </cfRule>
    <cfRule type="expression" dxfId="3825" priority="308" stopIfTrue="1">
      <formula>$AE$2&lt;&gt;2</formula>
    </cfRule>
  </conditionalFormatting>
  <conditionalFormatting sqref="J12:K12">
    <cfRule type="expression" dxfId="3824" priority="305" stopIfTrue="1">
      <formula>$AE$2&lt;&gt;2</formula>
    </cfRule>
    <cfRule type="expression" dxfId="3823" priority="306" stopIfTrue="1">
      <formula>$AE$2&lt;&gt;2</formula>
    </cfRule>
  </conditionalFormatting>
  <conditionalFormatting sqref="L12:M12">
    <cfRule type="expression" dxfId="3822" priority="303" stopIfTrue="1">
      <formula>$AE$2&lt;&gt;2</formula>
    </cfRule>
    <cfRule type="expression" dxfId="3821" priority="304" stopIfTrue="1">
      <formula>$AE$2&lt;&gt;2</formula>
    </cfRule>
  </conditionalFormatting>
  <conditionalFormatting sqref="N12:O12">
    <cfRule type="expression" dxfId="3820" priority="301" stopIfTrue="1">
      <formula>$AE$2&lt;&gt;2</formula>
    </cfRule>
    <cfRule type="expression" dxfId="3819" priority="302" stopIfTrue="1">
      <formula>$AE$2&lt;&gt;2</formula>
    </cfRule>
  </conditionalFormatting>
  <conditionalFormatting sqref="P12:Q12">
    <cfRule type="expression" dxfId="3818" priority="299" stopIfTrue="1">
      <formula>$AE$2&lt;&gt;2</formula>
    </cfRule>
    <cfRule type="expression" dxfId="3817" priority="300" stopIfTrue="1">
      <formula>$AE$2&lt;&gt;2</formula>
    </cfRule>
  </conditionalFormatting>
  <conditionalFormatting sqref="R12:S12">
    <cfRule type="expression" dxfId="3816" priority="297" stopIfTrue="1">
      <formula>$AE$2&lt;&gt;2</formula>
    </cfRule>
    <cfRule type="expression" dxfId="3815" priority="298" stopIfTrue="1">
      <formula>$AE$2&lt;&gt;2</formula>
    </cfRule>
  </conditionalFormatting>
  <conditionalFormatting sqref="T12:U12">
    <cfRule type="expression" dxfId="3814" priority="295" stopIfTrue="1">
      <formula>$AE$2&lt;&gt;2</formula>
    </cfRule>
    <cfRule type="expression" dxfId="3813" priority="296" stopIfTrue="1">
      <formula>$AE$2&lt;&gt;2</formula>
    </cfRule>
  </conditionalFormatting>
  <conditionalFormatting sqref="B13:C13">
    <cfRule type="expression" dxfId="3812" priority="293" stopIfTrue="1">
      <formula>$AE$2&lt;&gt;2</formula>
    </cfRule>
    <cfRule type="expression" dxfId="3811" priority="294" stopIfTrue="1">
      <formula>$AE$2&lt;&gt;2</formula>
    </cfRule>
  </conditionalFormatting>
  <conditionalFormatting sqref="D13:E13">
    <cfRule type="expression" dxfId="3810" priority="291" stopIfTrue="1">
      <formula>$AE$2&lt;&gt;2</formula>
    </cfRule>
    <cfRule type="expression" dxfId="3809" priority="292" stopIfTrue="1">
      <formula>$AE$2&lt;&gt;2</formula>
    </cfRule>
  </conditionalFormatting>
  <conditionalFormatting sqref="F13:G13">
    <cfRule type="expression" dxfId="3808" priority="289" stopIfTrue="1">
      <formula>$AE$2&lt;&gt;2</formula>
    </cfRule>
    <cfRule type="expression" dxfId="3807" priority="290" stopIfTrue="1">
      <formula>$AE$2&lt;&gt;2</formula>
    </cfRule>
  </conditionalFormatting>
  <conditionalFormatting sqref="H13:I13">
    <cfRule type="expression" dxfId="3806" priority="287" stopIfTrue="1">
      <formula>$AE$2&lt;&gt;2</formula>
    </cfRule>
    <cfRule type="expression" dxfId="3805" priority="288" stopIfTrue="1">
      <formula>$AE$2&lt;&gt;2</formula>
    </cfRule>
  </conditionalFormatting>
  <conditionalFormatting sqref="J13:K13">
    <cfRule type="expression" dxfId="3804" priority="285" stopIfTrue="1">
      <formula>$AE$2&lt;&gt;2</formula>
    </cfRule>
    <cfRule type="expression" dxfId="3803" priority="286" stopIfTrue="1">
      <formula>$AE$2&lt;&gt;2</formula>
    </cfRule>
  </conditionalFormatting>
  <conditionalFormatting sqref="L13:M13">
    <cfRule type="expression" dxfId="3802" priority="283" stopIfTrue="1">
      <formula>$AE$2&lt;&gt;2</formula>
    </cfRule>
    <cfRule type="expression" dxfId="3801" priority="284" stopIfTrue="1">
      <formula>$AE$2&lt;&gt;2</formula>
    </cfRule>
  </conditionalFormatting>
  <conditionalFormatting sqref="N13:O13">
    <cfRule type="expression" dxfId="3800" priority="281" stopIfTrue="1">
      <formula>$AE$2&lt;&gt;2</formula>
    </cfRule>
    <cfRule type="expression" dxfId="3799" priority="282" stopIfTrue="1">
      <formula>$AE$2&lt;&gt;2</formula>
    </cfRule>
  </conditionalFormatting>
  <conditionalFormatting sqref="P13:Q13">
    <cfRule type="expression" dxfId="3798" priority="279" stopIfTrue="1">
      <formula>$AE$2&lt;&gt;2</formula>
    </cfRule>
    <cfRule type="expression" dxfId="3797" priority="280" stopIfTrue="1">
      <formula>$AE$2&lt;&gt;2</formula>
    </cfRule>
  </conditionalFormatting>
  <conditionalFormatting sqref="R13:S13">
    <cfRule type="expression" dxfId="3796" priority="277" stopIfTrue="1">
      <formula>$AE$2&lt;&gt;2</formula>
    </cfRule>
    <cfRule type="expression" dxfId="3795" priority="278" stopIfTrue="1">
      <formula>$AE$2&lt;&gt;2</formula>
    </cfRule>
  </conditionalFormatting>
  <conditionalFormatting sqref="T13:U13">
    <cfRule type="expression" dxfId="3794" priority="275" stopIfTrue="1">
      <formula>$AE$2&lt;&gt;2</formula>
    </cfRule>
    <cfRule type="expression" dxfId="3793" priority="276" stopIfTrue="1">
      <formula>$AE$2&lt;&gt;2</formula>
    </cfRule>
  </conditionalFormatting>
  <conditionalFormatting sqref="B14:C14">
    <cfRule type="expression" dxfId="3792" priority="273" stopIfTrue="1">
      <formula>$AE$2&lt;&gt;2</formula>
    </cfRule>
    <cfRule type="expression" dxfId="3791" priority="274" stopIfTrue="1">
      <formula>$AE$2&lt;&gt;2</formula>
    </cfRule>
  </conditionalFormatting>
  <conditionalFormatting sqref="D14:E14">
    <cfRule type="expression" dxfId="3790" priority="271" stopIfTrue="1">
      <formula>$AE$2&lt;&gt;2</formula>
    </cfRule>
    <cfRule type="expression" dxfId="3789" priority="272" stopIfTrue="1">
      <formula>$AE$2&lt;&gt;2</formula>
    </cfRule>
  </conditionalFormatting>
  <conditionalFormatting sqref="F14:G14">
    <cfRule type="expression" dxfId="3788" priority="269" stopIfTrue="1">
      <formula>$AE$2&lt;&gt;2</formula>
    </cfRule>
    <cfRule type="expression" dxfId="3787" priority="270" stopIfTrue="1">
      <formula>$AE$2&lt;&gt;2</formula>
    </cfRule>
  </conditionalFormatting>
  <conditionalFormatting sqref="H14:I14">
    <cfRule type="expression" dxfId="3786" priority="267" stopIfTrue="1">
      <formula>$AE$2&lt;&gt;2</formula>
    </cfRule>
    <cfRule type="expression" dxfId="3785" priority="268" stopIfTrue="1">
      <formula>$AE$2&lt;&gt;2</formula>
    </cfRule>
  </conditionalFormatting>
  <conditionalFormatting sqref="J14:K14">
    <cfRule type="expression" dxfId="3784" priority="265" stopIfTrue="1">
      <formula>$AE$2&lt;&gt;2</formula>
    </cfRule>
    <cfRule type="expression" dxfId="3783" priority="266" stopIfTrue="1">
      <formula>$AE$2&lt;&gt;2</formula>
    </cfRule>
  </conditionalFormatting>
  <conditionalFormatting sqref="L14:M14">
    <cfRule type="expression" dxfId="3782" priority="263" stopIfTrue="1">
      <formula>$AE$2&lt;&gt;2</formula>
    </cfRule>
    <cfRule type="expression" dxfId="3781" priority="264" stopIfTrue="1">
      <formula>$AE$2&lt;&gt;2</formula>
    </cfRule>
  </conditionalFormatting>
  <conditionalFormatting sqref="N14:O14">
    <cfRule type="expression" dxfId="3780" priority="262" stopIfTrue="1">
      <formula>$AE$2&lt;&gt;2</formula>
    </cfRule>
  </conditionalFormatting>
  <conditionalFormatting sqref="N14:O14">
    <cfRule type="expression" dxfId="3779" priority="261" stopIfTrue="1">
      <formula>$AE$2&lt;&gt;2</formula>
    </cfRule>
  </conditionalFormatting>
  <conditionalFormatting sqref="P14:Q14">
    <cfRule type="expression" dxfId="3778" priority="260" stopIfTrue="1">
      <formula>$AE$2&lt;&gt;2</formula>
    </cfRule>
  </conditionalFormatting>
  <conditionalFormatting sqref="P14:Q14">
    <cfRule type="expression" dxfId="3777" priority="259" stopIfTrue="1">
      <formula>$AE$2&lt;&gt;2</formula>
    </cfRule>
  </conditionalFormatting>
  <conditionalFormatting sqref="R14:S14">
    <cfRule type="expression" dxfId="3776" priority="258" stopIfTrue="1">
      <formula>$AE$2&lt;&gt;2</formula>
    </cfRule>
  </conditionalFormatting>
  <conditionalFormatting sqref="R14:S14">
    <cfRule type="expression" dxfId="3775" priority="257" stopIfTrue="1">
      <formula>$AE$2&lt;&gt;2</formula>
    </cfRule>
  </conditionalFormatting>
  <conditionalFormatting sqref="T14:U14">
    <cfRule type="expression" dxfId="3774" priority="256" stopIfTrue="1">
      <formula>$AE$2&lt;&gt;2</formula>
    </cfRule>
  </conditionalFormatting>
  <conditionalFormatting sqref="T14:U14">
    <cfRule type="expression" dxfId="3773" priority="255" stopIfTrue="1">
      <formula>$AE$2&lt;&gt;2</formula>
    </cfRule>
  </conditionalFormatting>
  <conditionalFormatting sqref="B15:C15">
    <cfRule type="expression" dxfId="3772" priority="253" stopIfTrue="1">
      <formula>$AE$2&lt;&gt;2</formula>
    </cfRule>
    <cfRule type="expression" dxfId="3771" priority="254" stopIfTrue="1">
      <formula>$AE$2&lt;&gt;2</formula>
    </cfRule>
  </conditionalFormatting>
  <conditionalFormatting sqref="D15:E15">
    <cfRule type="expression" dxfId="3770" priority="251" stopIfTrue="1">
      <formula>$AE$2&lt;&gt;2</formula>
    </cfRule>
    <cfRule type="expression" dxfId="3769" priority="252" stopIfTrue="1">
      <formula>$AE$2&lt;&gt;2</formula>
    </cfRule>
  </conditionalFormatting>
  <conditionalFormatting sqref="F15:G15">
    <cfRule type="expression" dxfId="3768" priority="249" stopIfTrue="1">
      <formula>$AE$2&lt;&gt;2</formula>
    </cfRule>
    <cfRule type="expression" dxfId="3767" priority="250" stopIfTrue="1">
      <formula>$AE$2&lt;&gt;2</formula>
    </cfRule>
  </conditionalFormatting>
  <conditionalFormatting sqref="H15:I15">
    <cfRule type="expression" dxfId="3766" priority="247" stopIfTrue="1">
      <formula>$AE$2&lt;&gt;2</formula>
    </cfRule>
    <cfRule type="expression" dxfId="3765" priority="248" stopIfTrue="1">
      <formula>$AE$2&lt;&gt;2</formula>
    </cfRule>
  </conditionalFormatting>
  <conditionalFormatting sqref="J15:K15">
    <cfRule type="expression" dxfId="3764" priority="245" stopIfTrue="1">
      <formula>$AE$2&lt;&gt;2</formula>
    </cfRule>
    <cfRule type="expression" dxfId="3763" priority="246" stopIfTrue="1">
      <formula>$AE$2&lt;&gt;2</formula>
    </cfRule>
  </conditionalFormatting>
  <conditionalFormatting sqref="L15:M15">
    <cfRule type="expression" dxfId="3762" priority="243" stopIfTrue="1">
      <formula>$AE$2&lt;&gt;2</formula>
    </cfRule>
    <cfRule type="expression" dxfId="3761" priority="244" stopIfTrue="1">
      <formula>$AE$2&lt;&gt;2</formula>
    </cfRule>
  </conditionalFormatting>
  <conditionalFormatting sqref="N15:O15">
    <cfRule type="expression" dxfId="3760" priority="241" stopIfTrue="1">
      <formula>$AE$2&lt;&gt;2</formula>
    </cfRule>
    <cfRule type="expression" dxfId="3759" priority="242" stopIfTrue="1">
      <formula>$AE$2&lt;&gt;2</formula>
    </cfRule>
  </conditionalFormatting>
  <conditionalFormatting sqref="P15:Q15">
    <cfRule type="expression" dxfId="3758" priority="239" stopIfTrue="1">
      <formula>$AE$2&lt;&gt;2</formula>
    </cfRule>
    <cfRule type="expression" dxfId="3757" priority="240" stopIfTrue="1">
      <formula>$AE$2&lt;&gt;2</formula>
    </cfRule>
  </conditionalFormatting>
  <conditionalFormatting sqref="R15:S15">
    <cfRule type="expression" dxfId="3756" priority="237" stopIfTrue="1">
      <formula>$AE$2&lt;&gt;2</formula>
    </cfRule>
    <cfRule type="expression" dxfId="3755" priority="238" stopIfTrue="1">
      <formula>$AE$2&lt;&gt;2</formula>
    </cfRule>
  </conditionalFormatting>
  <conditionalFormatting sqref="T15:U15">
    <cfRule type="expression" dxfId="3754" priority="235" stopIfTrue="1">
      <formula>$AE$2&lt;&gt;2</formula>
    </cfRule>
    <cfRule type="expression" dxfId="3753" priority="236" stopIfTrue="1">
      <formula>$AE$2&lt;&gt;2</formula>
    </cfRule>
  </conditionalFormatting>
  <conditionalFormatting sqref="B16:C16">
    <cfRule type="expression" dxfId="3752" priority="233" stopIfTrue="1">
      <formula>$AE$2&lt;&gt;2</formula>
    </cfRule>
    <cfRule type="expression" dxfId="3751" priority="234" stopIfTrue="1">
      <formula>$AE$2&lt;&gt;2</formula>
    </cfRule>
  </conditionalFormatting>
  <conditionalFormatting sqref="D16:E16">
    <cfRule type="expression" dxfId="3750" priority="231" stopIfTrue="1">
      <formula>$AE$2&lt;&gt;2</formula>
    </cfRule>
    <cfRule type="expression" dxfId="3749" priority="232" stopIfTrue="1">
      <formula>$AE$2&lt;&gt;2</formula>
    </cfRule>
  </conditionalFormatting>
  <conditionalFormatting sqref="F16:G16">
    <cfRule type="expression" dxfId="3748" priority="229" stopIfTrue="1">
      <formula>$AE$2&lt;&gt;2</formula>
    </cfRule>
    <cfRule type="expression" dxfId="3747" priority="230" stopIfTrue="1">
      <formula>$AE$2&lt;&gt;2</formula>
    </cfRule>
  </conditionalFormatting>
  <conditionalFormatting sqref="H16:I16">
    <cfRule type="expression" dxfId="3746" priority="227" stopIfTrue="1">
      <formula>$AE$2&lt;&gt;2</formula>
    </cfRule>
    <cfRule type="expression" dxfId="3745" priority="228" stopIfTrue="1">
      <formula>$AE$2&lt;&gt;2</formula>
    </cfRule>
  </conditionalFormatting>
  <conditionalFormatting sqref="J16:K16">
    <cfRule type="expression" dxfId="3744" priority="225" stopIfTrue="1">
      <formula>$AE$2&lt;&gt;2</formula>
    </cfRule>
    <cfRule type="expression" dxfId="3743" priority="226" stopIfTrue="1">
      <formula>$AE$2&lt;&gt;2</formula>
    </cfRule>
  </conditionalFormatting>
  <conditionalFormatting sqref="L16:M16">
    <cfRule type="expression" dxfId="3742" priority="223" stopIfTrue="1">
      <formula>$AE$2&lt;&gt;2</formula>
    </cfRule>
    <cfRule type="expression" dxfId="3741" priority="224" stopIfTrue="1">
      <formula>$AE$2&lt;&gt;2</formula>
    </cfRule>
  </conditionalFormatting>
  <conditionalFormatting sqref="N16:O16">
    <cfRule type="expression" dxfId="3740" priority="221" stopIfTrue="1">
      <formula>$AE$2&lt;&gt;2</formula>
    </cfRule>
    <cfRule type="expression" dxfId="3739" priority="222" stopIfTrue="1">
      <formula>$AE$2&lt;&gt;2</formula>
    </cfRule>
  </conditionalFormatting>
  <conditionalFormatting sqref="P16:Q16">
    <cfRule type="expression" dxfId="3738" priority="219" stopIfTrue="1">
      <formula>$AE$2&lt;&gt;2</formula>
    </cfRule>
    <cfRule type="expression" dxfId="3737" priority="220" stopIfTrue="1">
      <formula>$AE$2&lt;&gt;2</formula>
    </cfRule>
  </conditionalFormatting>
  <conditionalFormatting sqref="R16:S16">
    <cfRule type="expression" dxfId="3736" priority="217" stopIfTrue="1">
      <formula>$AE$2&lt;&gt;2</formula>
    </cfRule>
    <cfRule type="expression" dxfId="3735" priority="218" stopIfTrue="1">
      <formula>$AE$2&lt;&gt;2</formula>
    </cfRule>
  </conditionalFormatting>
  <conditionalFormatting sqref="T16:U16">
    <cfRule type="expression" dxfId="3734" priority="215" stopIfTrue="1">
      <formula>$AE$2&lt;&gt;2</formula>
    </cfRule>
    <cfRule type="expression" dxfId="3733" priority="216" stopIfTrue="1">
      <formula>$AE$2&lt;&gt;2</formula>
    </cfRule>
  </conditionalFormatting>
  <conditionalFormatting sqref="B17:C17">
    <cfRule type="expression" dxfId="3732" priority="213" stopIfTrue="1">
      <formula>$AE$2&lt;&gt;2</formula>
    </cfRule>
    <cfRule type="expression" dxfId="3731" priority="214" stopIfTrue="1">
      <formula>$AE$2&lt;&gt;2</formula>
    </cfRule>
  </conditionalFormatting>
  <conditionalFormatting sqref="D17:E17">
    <cfRule type="expression" dxfId="3730" priority="211" stopIfTrue="1">
      <formula>$AE$2&lt;&gt;2</formula>
    </cfRule>
    <cfRule type="expression" dxfId="3729" priority="212" stopIfTrue="1">
      <formula>$AE$2&lt;&gt;2</formula>
    </cfRule>
  </conditionalFormatting>
  <conditionalFormatting sqref="F17:G17">
    <cfRule type="expression" dxfId="3728" priority="209" stopIfTrue="1">
      <formula>$AE$2&lt;&gt;2</formula>
    </cfRule>
    <cfRule type="expression" dxfId="3727" priority="210" stopIfTrue="1">
      <formula>$AE$2&lt;&gt;2</formula>
    </cfRule>
  </conditionalFormatting>
  <conditionalFormatting sqref="H17:I17">
    <cfRule type="expression" dxfId="3726" priority="207" stopIfTrue="1">
      <formula>$AE$2&lt;&gt;2</formula>
    </cfRule>
    <cfRule type="expression" dxfId="3725" priority="208" stopIfTrue="1">
      <formula>$AE$2&lt;&gt;2</formula>
    </cfRule>
  </conditionalFormatting>
  <conditionalFormatting sqref="J17:K17">
    <cfRule type="expression" dxfId="3724" priority="206" stopIfTrue="1">
      <formula>$AE$2&lt;&gt;2</formula>
    </cfRule>
  </conditionalFormatting>
  <conditionalFormatting sqref="J17:K17">
    <cfRule type="expression" dxfId="3723" priority="205" stopIfTrue="1">
      <formula>$AE$2&lt;&gt;2</formula>
    </cfRule>
  </conditionalFormatting>
  <conditionalFormatting sqref="L17:M17">
    <cfRule type="expression" dxfId="3722" priority="204" stopIfTrue="1">
      <formula>$AE$2&lt;&gt;2</formula>
    </cfRule>
  </conditionalFormatting>
  <conditionalFormatting sqref="L17:M17">
    <cfRule type="expression" dxfId="3721" priority="203" stopIfTrue="1">
      <formula>$AE$2&lt;&gt;2</formula>
    </cfRule>
  </conditionalFormatting>
  <conditionalFormatting sqref="N17:O17">
    <cfRule type="expression" dxfId="3720" priority="202" stopIfTrue="1">
      <formula>$AE$2&lt;&gt;2</formula>
    </cfRule>
  </conditionalFormatting>
  <conditionalFormatting sqref="N17:O17">
    <cfRule type="expression" dxfId="3719" priority="201" stopIfTrue="1">
      <formula>$AE$2&lt;&gt;2</formula>
    </cfRule>
  </conditionalFormatting>
  <conditionalFormatting sqref="P17:Q17">
    <cfRule type="expression" dxfId="3718" priority="200" stopIfTrue="1">
      <formula>$AE$2&lt;&gt;2</formula>
    </cfRule>
  </conditionalFormatting>
  <conditionalFormatting sqref="P17:Q17">
    <cfRule type="expression" dxfId="3717" priority="199" stopIfTrue="1">
      <formula>$AE$2&lt;&gt;2</formula>
    </cfRule>
  </conditionalFormatting>
  <conditionalFormatting sqref="R17:S17">
    <cfRule type="expression" dxfId="3716" priority="198" stopIfTrue="1">
      <formula>$AE$2&lt;&gt;2</formula>
    </cfRule>
  </conditionalFormatting>
  <conditionalFormatting sqref="R17:S17">
    <cfRule type="expression" dxfId="3715" priority="197" stopIfTrue="1">
      <formula>$AE$2&lt;&gt;2</formula>
    </cfRule>
  </conditionalFormatting>
  <conditionalFormatting sqref="T17:U17">
    <cfRule type="expression" dxfId="3714" priority="196" stopIfTrue="1">
      <formula>$AE$2&lt;&gt;2</formula>
    </cfRule>
  </conditionalFormatting>
  <conditionalFormatting sqref="T17:U17">
    <cfRule type="expression" dxfId="3713" priority="195" stopIfTrue="1">
      <formula>$AE$2&lt;&gt;2</formula>
    </cfRule>
  </conditionalFormatting>
  <conditionalFormatting sqref="B18:C18">
    <cfRule type="expression" dxfId="3712" priority="193" stopIfTrue="1">
      <formula>$AE$2&lt;&gt;2</formula>
    </cfRule>
    <cfRule type="expression" dxfId="3711" priority="194" stopIfTrue="1">
      <formula>$AE$2&lt;&gt;2</formula>
    </cfRule>
  </conditionalFormatting>
  <conditionalFormatting sqref="D18:E18">
    <cfRule type="expression" dxfId="3710" priority="191" stopIfTrue="1">
      <formula>$AE$2&lt;&gt;2</formula>
    </cfRule>
    <cfRule type="expression" dxfId="3709" priority="192" stopIfTrue="1">
      <formula>$AE$2&lt;&gt;2</formula>
    </cfRule>
  </conditionalFormatting>
  <conditionalFormatting sqref="F18:G18">
    <cfRule type="expression" dxfId="3708" priority="190" stopIfTrue="1">
      <formula>$AE$2&lt;&gt;2</formula>
    </cfRule>
  </conditionalFormatting>
  <conditionalFormatting sqref="F18:G18">
    <cfRule type="expression" dxfId="3707" priority="189" stopIfTrue="1">
      <formula>$AE$2&lt;&gt;2</formula>
    </cfRule>
  </conditionalFormatting>
  <conditionalFormatting sqref="H18:I18">
    <cfRule type="expression" dxfId="3706" priority="188" stopIfTrue="1">
      <formula>$AE$2&lt;&gt;2</formula>
    </cfRule>
  </conditionalFormatting>
  <conditionalFormatting sqref="H18:I18">
    <cfRule type="expression" dxfId="3705" priority="187" stopIfTrue="1">
      <formula>$AE$2&lt;&gt;2</formula>
    </cfRule>
  </conditionalFormatting>
  <conditionalFormatting sqref="J18:K18">
    <cfRule type="expression" dxfId="3704" priority="186" stopIfTrue="1">
      <formula>$AE$2&lt;&gt;2</formula>
    </cfRule>
  </conditionalFormatting>
  <conditionalFormatting sqref="J18:K18">
    <cfRule type="expression" dxfId="3703" priority="185" stopIfTrue="1">
      <formula>$AE$2&lt;&gt;2</formula>
    </cfRule>
  </conditionalFormatting>
  <conditionalFormatting sqref="L18:M18">
    <cfRule type="expression" dxfId="3702" priority="184" stopIfTrue="1">
      <formula>$AE$2&lt;&gt;2</formula>
    </cfRule>
  </conditionalFormatting>
  <conditionalFormatting sqref="L18:M18">
    <cfRule type="expression" dxfId="3701" priority="183" stopIfTrue="1">
      <formula>$AE$2&lt;&gt;2</formula>
    </cfRule>
  </conditionalFormatting>
  <conditionalFormatting sqref="N18:O18">
    <cfRule type="expression" dxfId="3700" priority="182" stopIfTrue="1">
      <formula>$AE$2&lt;&gt;2</formula>
    </cfRule>
  </conditionalFormatting>
  <conditionalFormatting sqref="N18:O18">
    <cfRule type="expression" dxfId="3699" priority="181" stopIfTrue="1">
      <formula>$AE$2&lt;&gt;2</formula>
    </cfRule>
  </conditionalFormatting>
  <conditionalFormatting sqref="P18:Q18">
    <cfRule type="expression" dxfId="3698" priority="180" stopIfTrue="1">
      <formula>$AE$2&lt;&gt;2</formula>
    </cfRule>
  </conditionalFormatting>
  <conditionalFormatting sqref="P18:Q18">
    <cfRule type="expression" dxfId="3697" priority="179" stopIfTrue="1">
      <formula>$AE$2&lt;&gt;2</formula>
    </cfRule>
  </conditionalFormatting>
  <conditionalFormatting sqref="R18:S18">
    <cfRule type="expression" dxfId="3696" priority="178" stopIfTrue="1">
      <formula>$AE$2&lt;&gt;2</formula>
    </cfRule>
  </conditionalFormatting>
  <conditionalFormatting sqref="R18:S18">
    <cfRule type="expression" dxfId="3695" priority="177" stopIfTrue="1">
      <formula>$AE$2&lt;&gt;2</formula>
    </cfRule>
  </conditionalFormatting>
  <conditionalFormatting sqref="T18:U18">
    <cfRule type="expression" dxfId="3694" priority="176" stopIfTrue="1">
      <formula>$AE$2&lt;&gt;2</formula>
    </cfRule>
  </conditionalFormatting>
  <conditionalFormatting sqref="T18:U18">
    <cfRule type="expression" dxfId="3693" priority="175" stopIfTrue="1">
      <formula>$AE$2&lt;&gt;2</formula>
    </cfRule>
  </conditionalFormatting>
  <conditionalFormatting sqref="B19:C19">
    <cfRule type="expression" dxfId="3692" priority="173" stopIfTrue="1">
      <formula>$AE$2&lt;&gt;2</formula>
    </cfRule>
    <cfRule type="expression" dxfId="3691" priority="174" stopIfTrue="1">
      <formula>$AE$2&lt;&gt;2</formula>
    </cfRule>
  </conditionalFormatting>
  <conditionalFormatting sqref="D19:E19">
    <cfRule type="expression" dxfId="3690" priority="171" stopIfTrue="1">
      <formula>$AE$2&lt;&gt;2</formula>
    </cfRule>
    <cfRule type="expression" dxfId="3689" priority="172" stopIfTrue="1">
      <formula>$AE$2&lt;&gt;2</formula>
    </cfRule>
  </conditionalFormatting>
  <conditionalFormatting sqref="F19:G19">
    <cfRule type="expression" dxfId="3688" priority="170" stopIfTrue="1">
      <formula>$AE$2&lt;&gt;2</formula>
    </cfRule>
  </conditionalFormatting>
  <conditionalFormatting sqref="F19:G19">
    <cfRule type="expression" dxfId="3687" priority="169" stopIfTrue="1">
      <formula>$AE$2&lt;&gt;2</formula>
    </cfRule>
  </conditionalFormatting>
  <conditionalFormatting sqref="H19:I19">
    <cfRule type="expression" dxfId="3686" priority="168" stopIfTrue="1">
      <formula>$AE$2&lt;&gt;2</formula>
    </cfRule>
  </conditionalFormatting>
  <conditionalFormatting sqref="H19:I19">
    <cfRule type="expression" dxfId="3685" priority="167" stopIfTrue="1">
      <formula>$AE$2&lt;&gt;2</formula>
    </cfRule>
  </conditionalFormatting>
  <conditionalFormatting sqref="J19:K19">
    <cfRule type="expression" dxfId="3684" priority="166" stopIfTrue="1">
      <formula>$AE$2&lt;&gt;2</formula>
    </cfRule>
  </conditionalFormatting>
  <conditionalFormatting sqref="J19:K19">
    <cfRule type="expression" dxfId="3683" priority="165" stopIfTrue="1">
      <formula>$AE$2&lt;&gt;2</formula>
    </cfRule>
  </conditionalFormatting>
  <conditionalFormatting sqref="L19:M19">
    <cfRule type="expression" dxfId="3682" priority="164" stopIfTrue="1">
      <formula>$AE$2&lt;&gt;2</formula>
    </cfRule>
  </conditionalFormatting>
  <conditionalFormatting sqref="L19:M19">
    <cfRule type="expression" dxfId="3681" priority="163" stopIfTrue="1">
      <formula>$AE$2&lt;&gt;2</formula>
    </cfRule>
  </conditionalFormatting>
  <conditionalFormatting sqref="N19:O19">
    <cfRule type="expression" dxfId="3680" priority="162" stopIfTrue="1">
      <formula>$AE$2&lt;&gt;2</formula>
    </cfRule>
  </conditionalFormatting>
  <conditionalFormatting sqref="N19:O19">
    <cfRule type="expression" dxfId="3679" priority="161" stopIfTrue="1">
      <formula>$AE$2&lt;&gt;2</formula>
    </cfRule>
  </conditionalFormatting>
  <conditionalFormatting sqref="P19:Q19">
    <cfRule type="expression" dxfId="3678" priority="160" stopIfTrue="1">
      <formula>$AE$2&lt;&gt;2</formula>
    </cfRule>
  </conditionalFormatting>
  <conditionalFormatting sqref="P19:Q19">
    <cfRule type="expression" dxfId="3677" priority="159" stopIfTrue="1">
      <formula>$AE$2&lt;&gt;2</formula>
    </cfRule>
  </conditionalFormatting>
  <conditionalFormatting sqref="R19:S19">
    <cfRule type="expression" dxfId="3676" priority="158" stopIfTrue="1">
      <formula>$AE$2&lt;&gt;2</formula>
    </cfRule>
  </conditionalFormatting>
  <conditionalFormatting sqref="R19:S19">
    <cfRule type="expression" dxfId="3675" priority="157" stopIfTrue="1">
      <formula>$AE$2&lt;&gt;2</formula>
    </cfRule>
  </conditionalFormatting>
  <conditionalFormatting sqref="T19:U19">
    <cfRule type="expression" dxfId="3674" priority="156" stopIfTrue="1">
      <formula>$AE$2&lt;&gt;2</formula>
    </cfRule>
  </conditionalFormatting>
  <conditionalFormatting sqref="T19:U19">
    <cfRule type="expression" dxfId="3673" priority="155" stopIfTrue="1">
      <formula>$AE$2&lt;&gt;2</formula>
    </cfRule>
  </conditionalFormatting>
  <conditionalFormatting sqref="J26:M26">
    <cfRule type="expression" dxfId="3672" priority="154" stopIfTrue="1">
      <formula>$AE$2&lt;&gt;2</formula>
    </cfRule>
  </conditionalFormatting>
  <conditionalFormatting sqref="J26:M26">
    <cfRule type="expression" dxfId="3671" priority="153" stopIfTrue="1">
      <formula>$AE$2&lt;&gt;2</formula>
    </cfRule>
  </conditionalFormatting>
  <conditionalFormatting sqref="J26:M26">
    <cfRule type="expression" dxfId="3670" priority="152" stopIfTrue="1">
      <formula>$AE$2&lt;&gt;2</formula>
    </cfRule>
  </conditionalFormatting>
  <conditionalFormatting sqref="J26:M26">
    <cfRule type="expression" dxfId="3669" priority="151" stopIfTrue="1">
      <formula>$AE$2&lt;&gt;2</formula>
    </cfRule>
  </conditionalFormatting>
  <conditionalFormatting sqref="N26:O26">
    <cfRule type="expression" dxfId="3668" priority="150" stopIfTrue="1">
      <formula>$AE$2&lt;&gt;2</formula>
    </cfRule>
  </conditionalFormatting>
  <conditionalFormatting sqref="N26:O26">
    <cfRule type="expression" dxfId="3667" priority="149" stopIfTrue="1">
      <formula>$AE$2&lt;&gt;2</formula>
    </cfRule>
  </conditionalFormatting>
  <conditionalFormatting sqref="P26:Q26">
    <cfRule type="expression" dxfId="3666" priority="148" stopIfTrue="1">
      <formula>$AE$2&lt;&gt;2</formula>
    </cfRule>
  </conditionalFormatting>
  <conditionalFormatting sqref="P26:Q26">
    <cfRule type="expression" dxfId="3665" priority="147" stopIfTrue="1">
      <formula>$AE$2&lt;&gt;2</formula>
    </cfRule>
  </conditionalFormatting>
  <conditionalFormatting sqref="R26:S26">
    <cfRule type="expression" dxfId="3664" priority="146" stopIfTrue="1">
      <formula>$AE$2&lt;&gt;2</formula>
    </cfRule>
  </conditionalFormatting>
  <conditionalFormatting sqref="R26:S26">
    <cfRule type="expression" dxfId="3663" priority="145" stopIfTrue="1">
      <formula>$AE$2&lt;&gt;2</formula>
    </cfRule>
  </conditionalFormatting>
  <conditionalFormatting sqref="T26:U26">
    <cfRule type="expression" dxfId="3662" priority="144" stopIfTrue="1">
      <formula>$AE$2&lt;&gt;2</formula>
    </cfRule>
  </conditionalFormatting>
  <conditionalFormatting sqref="T26:U26">
    <cfRule type="expression" dxfId="3661" priority="143" stopIfTrue="1">
      <formula>$AE$2&lt;&gt;2</formula>
    </cfRule>
  </conditionalFormatting>
  <conditionalFormatting sqref="J27:M27">
    <cfRule type="expression" dxfId="3660" priority="142" stopIfTrue="1">
      <formula>$AE$2&lt;&gt;2</formula>
    </cfRule>
  </conditionalFormatting>
  <conditionalFormatting sqref="J27:M27">
    <cfRule type="expression" dxfId="3659" priority="141" stopIfTrue="1">
      <formula>$AE$2&lt;&gt;2</formula>
    </cfRule>
  </conditionalFormatting>
  <conditionalFormatting sqref="J27:M27">
    <cfRule type="expression" dxfId="3658" priority="140" stopIfTrue="1">
      <formula>$AE$2&lt;&gt;2</formula>
    </cfRule>
  </conditionalFormatting>
  <conditionalFormatting sqref="J27:M27">
    <cfRule type="expression" dxfId="3657" priority="139" stopIfTrue="1">
      <formula>$AE$2&lt;&gt;2</formula>
    </cfRule>
  </conditionalFormatting>
  <conditionalFormatting sqref="N27:O27">
    <cfRule type="expression" dxfId="3656" priority="138" stopIfTrue="1">
      <formula>$AE$2&lt;&gt;2</formula>
    </cfRule>
  </conditionalFormatting>
  <conditionalFormatting sqref="N27:O27">
    <cfRule type="expression" dxfId="3655" priority="137" stopIfTrue="1">
      <formula>$AE$2&lt;&gt;2</formula>
    </cfRule>
  </conditionalFormatting>
  <conditionalFormatting sqref="P27:Q27">
    <cfRule type="expression" dxfId="3654" priority="136" stopIfTrue="1">
      <formula>$AE$2&lt;&gt;2</formula>
    </cfRule>
  </conditionalFormatting>
  <conditionalFormatting sqref="P27:Q27">
    <cfRule type="expression" dxfId="3653" priority="135" stopIfTrue="1">
      <formula>$AE$2&lt;&gt;2</formula>
    </cfRule>
  </conditionalFormatting>
  <conditionalFormatting sqref="R27:S27">
    <cfRule type="expression" dxfId="3652" priority="134" stopIfTrue="1">
      <formula>$AE$2&lt;&gt;2</formula>
    </cfRule>
  </conditionalFormatting>
  <conditionalFormatting sqref="R27:S27">
    <cfRule type="expression" dxfId="3651" priority="133" stopIfTrue="1">
      <formula>$AE$2&lt;&gt;2</formula>
    </cfRule>
  </conditionalFormatting>
  <conditionalFormatting sqref="T27:U27">
    <cfRule type="expression" dxfId="3650" priority="132" stopIfTrue="1">
      <formula>$AE$2&lt;&gt;2</formula>
    </cfRule>
  </conditionalFormatting>
  <conditionalFormatting sqref="T27:U27">
    <cfRule type="expression" dxfId="3649" priority="131" stopIfTrue="1">
      <formula>$AE$2&lt;&gt;2</formula>
    </cfRule>
  </conditionalFormatting>
  <conditionalFormatting sqref="J28:M28">
    <cfRule type="expression" dxfId="3648" priority="130" stopIfTrue="1">
      <formula>$AE$2&lt;&gt;2</formula>
    </cfRule>
  </conditionalFormatting>
  <conditionalFormatting sqref="J28:M28">
    <cfRule type="expression" dxfId="3647" priority="129" stopIfTrue="1">
      <formula>$AE$2&lt;&gt;2</formula>
    </cfRule>
  </conditionalFormatting>
  <conditionalFormatting sqref="J28:M28">
    <cfRule type="expression" dxfId="3646" priority="128" stopIfTrue="1">
      <formula>$AE$2&lt;&gt;2</formula>
    </cfRule>
  </conditionalFormatting>
  <conditionalFormatting sqref="J28:M28">
    <cfRule type="expression" dxfId="3645" priority="127" stopIfTrue="1">
      <formula>$AE$2&lt;&gt;2</formula>
    </cfRule>
  </conditionalFormatting>
  <conditionalFormatting sqref="N28:O28">
    <cfRule type="expression" dxfId="3644" priority="126" stopIfTrue="1">
      <formula>$AE$2&lt;&gt;2</formula>
    </cfRule>
  </conditionalFormatting>
  <conditionalFormatting sqref="N28:O28">
    <cfRule type="expression" dxfId="3643" priority="125" stopIfTrue="1">
      <formula>$AE$2&lt;&gt;2</formula>
    </cfRule>
  </conditionalFormatting>
  <conditionalFormatting sqref="P28:Q28">
    <cfRule type="expression" dxfId="3642" priority="124" stopIfTrue="1">
      <formula>$AE$2&lt;&gt;2</formula>
    </cfRule>
  </conditionalFormatting>
  <conditionalFormatting sqref="P28:Q28">
    <cfRule type="expression" dxfId="3641" priority="123" stopIfTrue="1">
      <formula>$AE$2&lt;&gt;2</formula>
    </cfRule>
  </conditionalFormatting>
  <conditionalFormatting sqref="R28:S28">
    <cfRule type="expression" dxfId="3640" priority="122" stopIfTrue="1">
      <formula>$AE$2&lt;&gt;2</formula>
    </cfRule>
  </conditionalFormatting>
  <conditionalFormatting sqref="R28:S28">
    <cfRule type="expression" dxfId="3639" priority="121" stopIfTrue="1">
      <formula>$AE$2&lt;&gt;2</formula>
    </cfRule>
  </conditionalFormatting>
  <conditionalFormatting sqref="T28:U28">
    <cfRule type="expression" dxfId="3638" priority="120" stopIfTrue="1">
      <formula>$AE$2&lt;&gt;2</formula>
    </cfRule>
  </conditionalFormatting>
  <conditionalFormatting sqref="T28:U28">
    <cfRule type="expression" dxfId="3637" priority="119" stopIfTrue="1">
      <formula>$AE$2&lt;&gt;2</formula>
    </cfRule>
  </conditionalFormatting>
  <conditionalFormatting sqref="J35:K35">
    <cfRule type="expression" dxfId="3636" priority="118" stopIfTrue="1">
      <formula>$AE$2&lt;&gt;2</formula>
    </cfRule>
  </conditionalFormatting>
  <conditionalFormatting sqref="J35:K35">
    <cfRule type="expression" dxfId="3635" priority="117" stopIfTrue="1">
      <formula>$AE$2&lt;&gt;2</formula>
    </cfRule>
  </conditionalFormatting>
  <conditionalFormatting sqref="L35:M35">
    <cfRule type="expression" dxfId="3634" priority="116" stopIfTrue="1">
      <formula>$AE$2&lt;&gt;2</formula>
    </cfRule>
  </conditionalFormatting>
  <conditionalFormatting sqref="L35:M35">
    <cfRule type="expression" dxfId="3633" priority="115" stopIfTrue="1">
      <formula>$AE$2&lt;&gt;2</formula>
    </cfRule>
  </conditionalFormatting>
  <conditionalFormatting sqref="N35:O35">
    <cfRule type="expression" dxfId="3632" priority="114" stopIfTrue="1">
      <formula>$AE$2&lt;&gt;2</formula>
    </cfRule>
  </conditionalFormatting>
  <conditionalFormatting sqref="N35:O35">
    <cfRule type="expression" dxfId="3631" priority="113" stopIfTrue="1">
      <formula>$AE$2&lt;&gt;2</formula>
    </cfRule>
  </conditionalFormatting>
  <conditionalFormatting sqref="R35:S35">
    <cfRule type="expression" dxfId="3630" priority="112" stopIfTrue="1">
      <formula>$AE$2&lt;&gt;2</formula>
    </cfRule>
  </conditionalFormatting>
  <conditionalFormatting sqref="R35:S35">
    <cfRule type="expression" dxfId="3629" priority="111" stopIfTrue="1">
      <formula>$AE$2&lt;&gt;2</formula>
    </cfRule>
  </conditionalFormatting>
  <conditionalFormatting sqref="J36:K36">
    <cfRule type="expression" dxfId="3628" priority="110" stopIfTrue="1">
      <formula>$AE$2&lt;&gt;2</formula>
    </cfRule>
  </conditionalFormatting>
  <conditionalFormatting sqref="J36:K36">
    <cfRule type="expression" dxfId="3627" priority="109" stopIfTrue="1">
      <formula>$AE$2&lt;&gt;2</formula>
    </cfRule>
  </conditionalFormatting>
  <conditionalFormatting sqref="L36:M36">
    <cfRule type="expression" dxfId="3626" priority="108" stopIfTrue="1">
      <formula>$AE$2&lt;&gt;2</formula>
    </cfRule>
  </conditionalFormatting>
  <conditionalFormatting sqref="L36:M36">
    <cfRule type="expression" dxfId="3625" priority="107" stopIfTrue="1">
      <formula>$AE$2&lt;&gt;2</formula>
    </cfRule>
  </conditionalFormatting>
  <conditionalFormatting sqref="N36:O36">
    <cfRule type="expression" dxfId="3624" priority="106" stopIfTrue="1">
      <formula>$AE$2&lt;&gt;2</formula>
    </cfRule>
  </conditionalFormatting>
  <conditionalFormatting sqref="N36:O36">
    <cfRule type="expression" dxfId="3623" priority="105" stopIfTrue="1">
      <formula>$AE$2&lt;&gt;2</formula>
    </cfRule>
  </conditionalFormatting>
  <conditionalFormatting sqref="R36:S36">
    <cfRule type="expression" dxfId="3622" priority="104" stopIfTrue="1">
      <formula>$AE$2&lt;&gt;2</formula>
    </cfRule>
  </conditionalFormatting>
  <conditionalFormatting sqref="R36:S36">
    <cfRule type="expression" dxfId="3621" priority="103" stopIfTrue="1">
      <formula>$AE$2&lt;&gt;2</formula>
    </cfRule>
  </conditionalFormatting>
  <conditionalFormatting sqref="J37:K37">
    <cfRule type="expression" dxfId="3620" priority="102" stopIfTrue="1">
      <formula>$AE$2&lt;&gt;2</formula>
    </cfRule>
  </conditionalFormatting>
  <conditionalFormatting sqref="J37:K37">
    <cfRule type="expression" dxfId="3619" priority="101" stopIfTrue="1">
      <formula>$AE$2&lt;&gt;2</formula>
    </cfRule>
  </conditionalFormatting>
  <conditionalFormatting sqref="L37:M37">
    <cfRule type="expression" dxfId="3618" priority="100" stopIfTrue="1">
      <formula>$AE$2&lt;&gt;2</formula>
    </cfRule>
  </conditionalFormatting>
  <conditionalFormatting sqref="L37:M37">
    <cfRule type="expression" dxfId="3617" priority="99" stopIfTrue="1">
      <formula>$AE$2&lt;&gt;2</formula>
    </cfRule>
  </conditionalFormatting>
  <conditionalFormatting sqref="N37:O37">
    <cfRule type="expression" dxfId="3616" priority="98" stopIfTrue="1">
      <formula>$AE$2&lt;&gt;2</formula>
    </cfRule>
  </conditionalFormatting>
  <conditionalFormatting sqref="N37:O37">
    <cfRule type="expression" dxfId="3615" priority="97" stopIfTrue="1">
      <formula>$AE$2&lt;&gt;2</formula>
    </cfRule>
  </conditionalFormatting>
  <conditionalFormatting sqref="R37:S37">
    <cfRule type="expression" dxfId="3614" priority="96" stopIfTrue="1">
      <formula>$AE$2&lt;&gt;2</formula>
    </cfRule>
  </conditionalFormatting>
  <conditionalFormatting sqref="R37:S37">
    <cfRule type="expression" dxfId="3613" priority="95" stopIfTrue="1">
      <formula>$AE$2&lt;&gt;2</formula>
    </cfRule>
  </conditionalFormatting>
  <conditionalFormatting sqref="J38:K38">
    <cfRule type="expression" dxfId="3612" priority="94" stopIfTrue="1">
      <formula>$AE$2&lt;&gt;2</formula>
    </cfRule>
  </conditionalFormatting>
  <conditionalFormatting sqref="J38:K38">
    <cfRule type="expression" dxfId="3611" priority="93" stopIfTrue="1">
      <formula>$AE$2&lt;&gt;2</formula>
    </cfRule>
  </conditionalFormatting>
  <conditionalFormatting sqref="L38:M38">
    <cfRule type="expression" dxfId="3610" priority="92" stopIfTrue="1">
      <formula>$AE$2&lt;&gt;2</formula>
    </cfRule>
  </conditionalFormatting>
  <conditionalFormatting sqref="L38:M38">
    <cfRule type="expression" dxfId="3609" priority="91" stopIfTrue="1">
      <formula>$AE$2&lt;&gt;2</formula>
    </cfRule>
  </conditionalFormatting>
  <conditionalFormatting sqref="N38:O38">
    <cfRule type="expression" dxfId="3608" priority="90" stopIfTrue="1">
      <formula>$AE$2&lt;&gt;2</formula>
    </cfRule>
  </conditionalFormatting>
  <conditionalFormatting sqref="N38:O38">
    <cfRule type="expression" dxfId="3607" priority="89" stopIfTrue="1">
      <formula>$AE$2&lt;&gt;2</formula>
    </cfRule>
  </conditionalFormatting>
  <conditionalFormatting sqref="R38:S38">
    <cfRule type="expression" dxfId="3606" priority="88" stopIfTrue="1">
      <formula>$AE$2&lt;&gt;2</formula>
    </cfRule>
  </conditionalFormatting>
  <conditionalFormatting sqref="R38:S38">
    <cfRule type="expression" dxfId="3605" priority="87" stopIfTrue="1">
      <formula>$AE$2&lt;&gt;2</formula>
    </cfRule>
  </conditionalFormatting>
  <conditionalFormatting sqref="J39:K39">
    <cfRule type="expression" dxfId="3604" priority="86" stopIfTrue="1">
      <formula>$AE$2&lt;&gt;2</formula>
    </cfRule>
  </conditionalFormatting>
  <conditionalFormatting sqref="J39:K39">
    <cfRule type="expression" dxfId="3603" priority="85" stopIfTrue="1">
      <formula>$AE$2&lt;&gt;2</formula>
    </cfRule>
  </conditionalFormatting>
  <conditionalFormatting sqref="L39:M39">
    <cfRule type="expression" dxfId="3602" priority="84" stopIfTrue="1">
      <formula>$AE$2&lt;&gt;2</formula>
    </cfRule>
  </conditionalFormatting>
  <conditionalFormatting sqref="L39:M39">
    <cfRule type="expression" dxfId="3601" priority="83" stopIfTrue="1">
      <formula>$AE$2&lt;&gt;2</formula>
    </cfRule>
  </conditionalFormatting>
  <conditionalFormatting sqref="N39:O39">
    <cfRule type="expression" dxfId="3600" priority="82" stopIfTrue="1">
      <formula>$AE$2&lt;&gt;2</formula>
    </cfRule>
  </conditionalFormatting>
  <conditionalFormatting sqref="N39:O39">
    <cfRule type="expression" dxfId="3599" priority="81" stopIfTrue="1">
      <formula>$AE$2&lt;&gt;2</formula>
    </cfRule>
  </conditionalFormatting>
  <conditionalFormatting sqref="R39:S39">
    <cfRule type="expression" dxfId="3598" priority="80" stopIfTrue="1">
      <formula>$AE$2&lt;&gt;2</formula>
    </cfRule>
  </conditionalFormatting>
  <conditionalFormatting sqref="R39:S39">
    <cfRule type="expression" dxfId="3597" priority="79" stopIfTrue="1">
      <formula>$AE$2&lt;&gt;2</formula>
    </cfRule>
  </conditionalFormatting>
  <conditionalFormatting sqref="V8:W8">
    <cfRule type="expression" dxfId="3596" priority="78">
      <formula>$AE$2&lt;&gt;2</formula>
    </cfRule>
  </conditionalFormatting>
  <conditionalFormatting sqref="X8:Y8">
    <cfRule type="expression" dxfId="3595" priority="77">
      <formula>$AE$2&lt;&gt;2</formula>
    </cfRule>
  </conditionalFormatting>
  <conditionalFormatting sqref="Z8:AA8">
    <cfRule type="expression" dxfId="3594" priority="76">
      <formula>$AE$2&lt;&gt;2</formula>
    </cfRule>
  </conditionalFormatting>
  <conditionalFormatting sqref="V9:W9">
    <cfRule type="expression" dxfId="3593" priority="75">
      <formula>$AE$2&lt;&gt;2</formula>
    </cfRule>
  </conditionalFormatting>
  <conditionalFormatting sqref="X9:Y9">
    <cfRule type="expression" dxfId="3592" priority="74">
      <formula>$AE$2&lt;&gt;2</formula>
    </cfRule>
  </conditionalFormatting>
  <conditionalFormatting sqref="Z9:AA9">
    <cfRule type="expression" dxfId="3591" priority="73">
      <formula>$AE$2&lt;&gt;2</formula>
    </cfRule>
  </conditionalFormatting>
  <conditionalFormatting sqref="V10:W10">
    <cfRule type="expression" dxfId="3590" priority="72">
      <formula>$AE$2&lt;&gt;2</formula>
    </cfRule>
  </conditionalFormatting>
  <conditionalFormatting sqref="X10:Y10">
    <cfRule type="expression" dxfId="3589" priority="71">
      <formula>$AE$2&lt;&gt;2</formula>
    </cfRule>
  </conditionalFormatting>
  <conditionalFormatting sqref="Z10:AA10">
    <cfRule type="expression" dxfId="3588" priority="70">
      <formula>$AE$2&lt;&gt;2</formula>
    </cfRule>
  </conditionalFormatting>
  <conditionalFormatting sqref="V11:W11">
    <cfRule type="expression" dxfId="3587" priority="69">
      <formula>$AE$2&lt;&gt;2</formula>
    </cfRule>
  </conditionalFormatting>
  <conditionalFormatting sqref="X11:Y11">
    <cfRule type="expression" dxfId="3586" priority="68">
      <formula>$AE$2&lt;&gt;2</formula>
    </cfRule>
  </conditionalFormatting>
  <conditionalFormatting sqref="Z11:AA11">
    <cfRule type="expression" dxfId="3585" priority="67">
      <formula>$AE$2&lt;&gt;2</formula>
    </cfRule>
  </conditionalFormatting>
  <conditionalFormatting sqref="V12:W12">
    <cfRule type="expression" dxfId="3584" priority="66">
      <formula>$AE$2&lt;&gt;2</formula>
    </cfRule>
  </conditionalFormatting>
  <conditionalFormatting sqref="X12:Y12">
    <cfRule type="expression" dxfId="3583" priority="65">
      <formula>$AE$2&lt;&gt;2</formula>
    </cfRule>
  </conditionalFormatting>
  <conditionalFormatting sqref="Z12:AA12">
    <cfRule type="expression" dxfId="3582" priority="64">
      <formula>$AE$2&lt;&gt;2</formula>
    </cfRule>
  </conditionalFormatting>
  <conditionalFormatting sqref="V13:W13">
    <cfRule type="expression" dxfId="3581" priority="63">
      <formula>$AE$2&lt;&gt;2</formula>
    </cfRule>
  </conditionalFormatting>
  <conditionalFormatting sqref="X13:Y13">
    <cfRule type="expression" dxfId="3580" priority="62">
      <formula>$AE$2&lt;&gt;2</formula>
    </cfRule>
  </conditionalFormatting>
  <conditionalFormatting sqref="Z13:AA13">
    <cfRule type="expression" dxfId="3579" priority="61">
      <formula>$AE$2&lt;&gt;2</formula>
    </cfRule>
  </conditionalFormatting>
  <conditionalFormatting sqref="V14:W14">
    <cfRule type="expression" dxfId="3578" priority="60">
      <formula>$AE$2&lt;&gt;2</formula>
    </cfRule>
  </conditionalFormatting>
  <conditionalFormatting sqref="X14:Y14">
    <cfRule type="expression" dxfId="3577" priority="59">
      <formula>$AE$2&lt;&gt;2</formula>
    </cfRule>
  </conditionalFormatting>
  <conditionalFormatting sqref="Z14:AA14">
    <cfRule type="expression" dxfId="3576" priority="58">
      <formula>$AE$2&lt;&gt;2</formula>
    </cfRule>
  </conditionalFormatting>
  <conditionalFormatting sqref="V15:W15">
    <cfRule type="expression" dxfId="3575" priority="57">
      <formula>$AE$2&lt;&gt;2</formula>
    </cfRule>
  </conditionalFormatting>
  <conditionalFormatting sqref="X15:Y15">
    <cfRule type="expression" dxfId="3574" priority="56">
      <formula>$AE$2&lt;&gt;2</formula>
    </cfRule>
  </conditionalFormatting>
  <conditionalFormatting sqref="Z15:AA15">
    <cfRule type="expression" dxfId="3573" priority="55">
      <formula>$AE$2&lt;&gt;2</formula>
    </cfRule>
  </conditionalFormatting>
  <conditionalFormatting sqref="V16:W16">
    <cfRule type="expression" dxfId="3572" priority="54">
      <formula>$AE$2&lt;&gt;2</formula>
    </cfRule>
  </conditionalFormatting>
  <conditionalFormatting sqref="X16:Y16">
    <cfRule type="expression" dxfId="3571" priority="53">
      <formula>$AE$2&lt;&gt;2</formula>
    </cfRule>
  </conditionalFormatting>
  <conditionalFormatting sqref="Z16:AA16">
    <cfRule type="expression" dxfId="3570" priority="52">
      <formula>$AE$2&lt;&gt;2</formula>
    </cfRule>
  </conditionalFormatting>
  <conditionalFormatting sqref="V17:W17">
    <cfRule type="expression" dxfId="3569" priority="51">
      <formula>$AE$2&lt;&gt;2</formula>
    </cfRule>
  </conditionalFormatting>
  <conditionalFormatting sqref="X17:Y17">
    <cfRule type="expression" dxfId="3568" priority="50">
      <formula>$AE$2&lt;&gt;2</formula>
    </cfRule>
  </conditionalFormatting>
  <conditionalFormatting sqref="Z17:AA17">
    <cfRule type="expression" dxfId="3567" priority="49">
      <formula>$AE$2&lt;&gt;2</formula>
    </cfRule>
  </conditionalFormatting>
  <conditionalFormatting sqref="V18:W18">
    <cfRule type="expression" dxfId="3566" priority="48">
      <formula>$AE$2&lt;&gt;2</formula>
    </cfRule>
  </conditionalFormatting>
  <conditionalFormatting sqref="X18:Y18">
    <cfRule type="expression" dxfId="3565" priority="47">
      <formula>$AE$2&lt;&gt;2</formula>
    </cfRule>
  </conditionalFormatting>
  <conditionalFormatting sqref="Z18:AA18">
    <cfRule type="expression" dxfId="3564" priority="46">
      <formula>$AE$2&lt;&gt;2</formula>
    </cfRule>
  </conditionalFormatting>
  <conditionalFormatting sqref="V19:W19">
    <cfRule type="expression" dxfId="3563" priority="45">
      <formula>$AE$2&lt;&gt;2</formula>
    </cfRule>
  </conditionalFormatting>
  <conditionalFormatting sqref="X19:Y19">
    <cfRule type="expression" dxfId="3562" priority="44">
      <formula>$AE$2&lt;&gt;2</formula>
    </cfRule>
  </conditionalFormatting>
  <conditionalFormatting sqref="Z19:AA19">
    <cfRule type="expression" dxfId="3561" priority="43">
      <formula>$AE$2&lt;&gt;2</formula>
    </cfRule>
  </conditionalFormatting>
  <conditionalFormatting sqref="V26:W26">
    <cfRule type="expression" dxfId="3560" priority="42">
      <formula>$AE$2&lt;&gt;2</formula>
    </cfRule>
  </conditionalFormatting>
  <conditionalFormatting sqref="X26:Y26">
    <cfRule type="expression" dxfId="3559" priority="41">
      <formula>$AE$2&lt;&gt;2</formula>
    </cfRule>
  </conditionalFormatting>
  <conditionalFormatting sqref="Z26:AA26">
    <cfRule type="expression" dxfId="3558" priority="40">
      <formula>$AE$2&lt;&gt;2</formula>
    </cfRule>
  </conditionalFormatting>
  <conditionalFormatting sqref="V27:W27">
    <cfRule type="expression" dxfId="3557" priority="39">
      <formula>$AE$2&lt;&gt;2</formula>
    </cfRule>
  </conditionalFormatting>
  <conditionalFormatting sqref="X27:Y27">
    <cfRule type="expression" dxfId="3556" priority="38">
      <formula>$AE$2&lt;&gt;2</formula>
    </cfRule>
  </conditionalFormatting>
  <conditionalFormatting sqref="Z27:AA27">
    <cfRule type="expression" dxfId="3555" priority="37">
      <formula>$AE$2&lt;&gt;2</formula>
    </cfRule>
  </conditionalFormatting>
  <conditionalFormatting sqref="V28:W28">
    <cfRule type="expression" dxfId="3554" priority="36">
      <formula>$AE$2&lt;&gt;2</formula>
    </cfRule>
  </conditionalFormatting>
  <conditionalFormatting sqref="X28:Y28">
    <cfRule type="expression" dxfId="3553" priority="35">
      <formula>$AE$2&lt;&gt;2</formula>
    </cfRule>
  </conditionalFormatting>
  <conditionalFormatting sqref="Z28:AA28">
    <cfRule type="expression" dxfId="3552" priority="34">
      <formula>$AE$2&lt;&gt;2</formula>
    </cfRule>
  </conditionalFormatting>
  <conditionalFormatting sqref="V29:W29">
    <cfRule type="expression" dxfId="3551" priority="33">
      <formula>$AE$2&lt;&gt;2</formula>
    </cfRule>
  </conditionalFormatting>
  <conditionalFormatting sqref="X29:Y29">
    <cfRule type="expression" dxfId="3550" priority="32">
      <formula>$AE$2&lt;&gt;2</formula>
    </cfRule>
  </conditionalFormatting>
  <conditionalFormatting sqref="Z29:AA29">
    <cfRule type="expression" dxfId="3549" priority="31">
      <formula>$AE$2&lt;&gt;2</formula>
    </cfRule>
  </conditionalFormatting>
  <conditionalFormatting sqref="P35:Q35">
    <cfRule type="expression" dxfId="3548" priority="30">
      <formula>$AE$2&lt;&gt;2</formula>
    </cfRule>
  </conditionalFormatting>
  <conditionalFormatting sqref="T35:U35">
    <cfRule type="expression" dxfId="3547" priority="29">
      <formula>$AE$2&lt;&gt;2</formula>
    </cfRule>
  </conditionalFormatting>
  <conditionalFormatting sqref="V35:W35">
    <cfRule type="expression" dxfId="3546" priority="28">
      <formula>$AE$2&lt;&gt;2</formula>
    </cfRule>
  </conditionalFormatting>
  <conditionalFormatting sqref="X35:Y35">
    <cfRule type="expression" dxfId="3545" priority="27">
      <formula>$AE$2&lt;&gt;2</formula>
    </cfRule>
  </conditionalFormatting>
  <conditionalFormatting sqref="P36:Q36">
    <cfRule type="expression" dxfId="3544" priority="26">
      <formula>$AE$2&lt;&gt;2</formula>
    </cfRule>
  </conditionalFormatting>
  <conditionalFormatting sqref="T36:U36">
    <cfRule type="expression" dxfId="3543" priority="25">
      <formula>$AE$2&lt;&gt;2</formula>
    </cfRule>
  </conditionalFormatting>
  <conditionalFormatting sqref="V36:W36">
    <cfRule type="expression" dxfId="3542" priority="24">
      <formula>$AE$2&lt;&gt;2</formula>
    </cfRule>
  </conditionalFormatting>
  <conditionalFormatting sqref="X36:Y36">
    <cfRule type="expression" dxfId="3541" priority="23">
      <formula>$AE$2&lt;&gt;2</formula>
    </cfRule>
  </conditionalFormatting>
  <conditionalFormatting sqref="P37:Q37">
    <cfRule type="expression" dxfId="3540" priority="22">
      <formula>$AE$2&lt;&gt;2</formula>
    </cfRule>
  </conditionalFormatting>
  <conditionalFormatting sqref="T37:U37">
    <cfRule type="expression" dxfId="3539" priority="21">
      <formula>$AE$2&lt;&gt;2</formula>
    </cfRule>
  </conditionalFormatting>
  <conditionalFormatting sqref="V37:W37">
    <cfRule type="expression" dxfId="3538" priority="20">
      <formula>$AE$2&lt;&gt;2</formula>
    </cfRule>
  </conditionalFormatting>
  <conditionalFormatting sqref="X37:Y37">
    <cfRule type="expression" dxfId="3537" priority="19">
      <formula>$AE$2&lt;&gt;2</formula>
    </cfRule>
  </conditionalFormatting>
  <conditionalFormatting sqref="P38:Q38">
    <cfRule type="expression" dxfId="3536" priority="18">
      <formula>$AE$2&lt;&gt;2</formula>
    </cfRule>
  </conditionalFormatting>
  <conditionalFormatting sqref="T38:U38">
    <cfRule type="expression" dxfId="3535" priority="17">
      <formula>$AE$2&lt;&gt;2</formula>
    </cfRule>
  </conditionalFormatting>
  <conditionalFormatting sqref="V38:W38">
    <cfRule type="expression" dxfId="3534" priority="16">
      <formula>$AE$2&lt;&gt;2</formula>
    </cfRule>
  </conditionalFormatting>
  <conditionalFormatting sqref="X38:Y38">
    <cfRule type="expression" dxfId="3533" priority="15">
      <formula>$AE$2&lt;&gt;2</formula>
    </cfRule>
  </conditionalFormatting>
  <conditionalFormatting sqref="P39:Q39">
    <cfRule type="expression" dxfId="3532" priority="14">
      <formula>$AE$2&lt;&gt;2</formula>
    </cfRule>
  </conditionalFormatting>
  <conditionalFormatting sqref="T39:U39">
    <cfRule type="expression" dxfId="3531" priority="13">
      <formula>$AE$2&lt;&gt;2</formula>
    </cfRule>
  </conditionalFormatting>
  <conditionalFormatting sqref="V39:W39">
    <cfRule type="expression" dxfId="3530" priority="12">
      <formula>$AE$2&lt;&gt;2</formula>
    </cfRule>
  </conditionalFormatting>
  <conditionalFormatting sqref="X39:Y39">
    <cfRule type="expression" dxfId="3529" priority="11">
      <formula>$AE$2&lt;&gt;2</formula>
    </cfRule>
  </conditionalFormatting>
  <conditionalFormatting sqref="T40:U40">
    <cfRule type="expression" dxfId="3528" priority="10">
      <formula>$AE$2&lt;&gt;2</formula>
    </cfRule>
  </conditionalFormatting>
  <conditionalFormatting sqref="V40:W40">
    <cfRule type="expression" dxfId="3527" priority="9">
      <formula>$AE$2&lt;&gt;2</formula>
    </cfRule>
  </conditionalFormatting>
  <conditionalFormatting sqref="X40:Y40">
    <cfRule type="expression" dxfId="3526" priority="8">
      <formula>$AE$2&lt;&gt;2</formula>
    </cfRule>
  </conditionalFormatting>
  <conditionalFormatting sqref="L43:N43">
    <cfRule type="expression" dxfId="3525" priority="7">
      <formula>$AE$2&lt;&gt;2</formula>
    </cfRule>
  </conditionalFormatting>
  <conditionalFormatting sqref="Q43:R43">
    <cfRule type="expression" dxfId="3524" priority="6">
      <formula>$AE$2&lt;&gt;2</formula>
    </cfRule>
  </conditionalFormatting>
  <conditionalFormatting sqref="U43:V43">
    <cfRule type="expression" dxfId="3523" priority="5">
      <formula>$AE$2&lt;&gt;2</formula>
    </cfRule>
  </conditionalFormatting>
  <conditionalFormatting sqref="Y43:Z43">
    <cfRule type="expression" dxfId="3522" priority="4">
      <formula>$AE$2&lt;&gt;2</formula>
    </cfRule>
  </conditionalFormatting>
  <conditionalFormatting sqref="W44:Y44">
    <cfRule type="expression" dxfId="3521" priority="3">
      <formula>$AE$2&lt;&gt;2</formula>
    </cfRule>
  </conditionalFormatting>
  <conditionalFormatting sqref="W45:Y45">
    <cfRule type="expression" dxfId="3520" priority="2">
      <formula>$AE$2&lt;&gt;2</formula>
    </cfRule>
  </conditionalFormatting>
  <conditionalFormatting sqref="W46:Y46">
    <cfRule type="expression" dxfId="3519" priority="1">
      <formula>$AE$2&lt;&gt;2</formula>
    </cfRule>
  </conditionalFormatting>
  <dataValidations count="1">
    <dataValidation type="list" allowBlank="1" showInputMessage="1" showErrorMessage="1" sqref="M14:M19 L8:L19 M8:M11 U26 U28 T26:T28" xr:uid="{00000000-0002-0000-01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179</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W4" s="360"/>
      <c r="X4" s="359"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t="s">
        <v>44</v>
      </c>
      <c r="M8" s="311"/>
      <c r="N8" s="331"/>
      <c r="O8" s="332"/>
      <c r="P8" s="333"/>
      <c r="Q8" s="334"/>
      <c r="R8" s="335"/>
      <c r="S8" s="336"/>
      <c r="T8" s="337"/>
      <c r="U8" s="333"/>
      <c r="V8" s="338" t="str">
        <f>IF(D8="","",AD8)</f>
        <v/>
      </c>
      <c r="W8" s="338"/>
      <c r="X8" s="338" t="str">
        <f t="shared" ref="X8:X19" si="0">IF(D8="","",IF(ISERROR(AE8),"-",AE8))</f>
        <v/>
      </c>
      <c r="Y8" s="338"/>
      <c r="Z8" s="338" t="str">
        <f>IF(D8="","",D8*F8*AN8)</f>
        <v/>
      </c>
      <c r="AA8" s="365"/>
      <c r="AD8" s="2" t="e">
        <f>D8*F8*J8*$V$4*AH8</f>
        <v>#VALUE!</v>
      </c>
      <c r="AE8" s="2" t="e">
        <f>D8*F8*J8*$X$4*AI8</f>
        <v>#VALUE!</v>
      </c>
      <c r="AG8" s="37" t="b">
        <v>0</v>
      </c>
      <c r="AH8" s="2" t="str">
        <f>IF(AG8=TRUE,"0.93",IF(ISERROR(AK8),"エラー",IF(AK8&gt;0.93,"0.93",AK8)))</f>
        <v>エラー</v>
      </c>
      <c r="AI8" s="2" t="str">
        <f>IF(AG8=TRUE,"0.51",IF(ISERROR(AL8),"エラー",IF(AL8&gt;0.72,"0.72",AL8)))</f>
        <v>エラー</v>
      </c>
      <c r="AK8" s="2" t="e">
        <f>0.01*(16+24*(2*R8+T8)/P8)</f>
        <v>#DIV/0!</v>
      </c>
      <c r="AL8" s="2" t="e">
        <f>0.01*(10+15*(2*R8+T8)/P8)</f>
        <v>#DIV/0!</v>
      </c>
      <c r="AN8" s="2" t="e">
        <f>IF(AO8="FALSE",H8,IF(L8="風除室",1/((1/H8)+0.1),0.5*H8+0.5*(1/((1/H8)+AO8))))</f>
        <v>#DIV/0!</v>
      </c>
      <c r="AO8" s="19" t="b">
        <f t="shared" ref="AO8:AO19" si="1">IF(L8="","FALSE",IF(L8="雨戸",0.1,IF(L8="ｼｬｯﾀｰ",0.1,IF(L8="障子",0.18,IF(L8="風除室",0.1)))))</f>
        <v>0</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2">IF(D9="","",AD9)</f>
        <v/>
      </c>
      <c r="W9" s="211"/>
      <c r="X9" s="211" t="str">
        <f t="shared" si="0"/>
        <v/>
      </c>
      <c r="Y9" s="211"/>
      <c r="Z9" s="211" t="str">
        <f t="shared" ref="Z9:Z19" si="3">IF(D9="","",D9*F9*AN9)</f>
        <v/>
      </c>
      <c r="AA9" s="212"/>
      <c r="AD9" s="2" t="e">
        <f t="shared" ref="AD9:AD19" si="4">D9*F9*J9*$V$4*AH9</f>
        <v>#VALUE!</v>
      </c>
      <c r="AE9" s="2" t="e">
        <f t="shared" ref="AE9:AE19" si="5">D9*F9*J9*$X$4*AI9</f>
        <v>#VALUE!</v>
      </c>
      <c r="AG9" s="3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9" t="str">
        <f t="shared" si="1"/>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2"/>
        <v/>
      </c>
      <c r="W10" s="211"/>
      <c r="X10" s="211" t="str">
        <f t="shared" si="0"/>
        <v/>
      </c>
      <c r="Y10" s="211"/>
      <c r="Z10" s="211" t="str">
        <f t="shared" si="3"/>
        <v/>
      </c>
      <c r="AA10" s="212"/>
      <c r="AD10" s="2" t="e">
        <f t="shared" si="4"/>
        <v>#VALUE!</v>
      </c>
      <c r="AE10" s="2" t="e">
        <f t="shared" si="5"/>
        <v>#VALUE!</v>
      </c>
      <c r="AG10" s="37" t="b">
        <v>0</v>
      </c>
      <c r="AH10" s="2" t="str">
        <f t="shared" si="6"/>
        <v>エラー</v>
      </c>
      <c r="AI10" s="2" t="str">
        <f t="shared" si="7"/>
        <v>エラー</v>
      </c>
      <c r="AK10" s="2" t="e">
        <f t="shared" si="8"/>
        <v>#DIV/0!</v>
      </c>
      <c r="AL10" s="2" t="e">
        <f t="shared" si="9"/>
        <v>#DIV/0!</v>
      </c>
      <c r="AN10" s="2">
        <f t="shared" si="10"/>
        <v>0</v>
      </c>
      <c r="AO10" s="19" t="str">
        <f t="shared" si="1"/>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2"/>
        <v/>
      </c>
      <c r="W11" s="211"/>
      <c r="X11" s="211" t="str">
        <f t="shared" si="0"/>
        <v/>
      </c>
      <c r="Y11" s="211"/>
      <c r="Z11" s="211" t="str">
        <f t="shared" si="3"/>
        <v/>
      </c>
      <c r="AA11" s="212"/>
      <c r="AD11" s="2" t="e">
        <f t="shared" si="4"/>
        <v>#VALUE!</v>
      </c>
      <c r="AE11" s="2" t="e">
        <f t="shared" si="5"/>
        <v>#VALUE!</v>
      </c>
      <c r="AG11" s="37" t="b">
        <v>0</v>
      </c>
      <c r="AH11" s="2" t="str">
        <f t="shared" si="6"/>
        <v>エラー</v>
      </c>
      <c r="AI11" s="2" t="str">
        <f t="shared" si="7"/>
        <v>エラー</v>
      </c>
      <c r="AK11" s="2" t="e">
        <f t="shared" si="8"/>
        <v>#DIV/0!</v>
      </c>
      <c r="AL11" s="2" t="e">
        <f t="shared" si="9"/>
        <v>#DIV/0!</v>
      </c>
      <c r="AN11" s="2">
        <f t="shared" si="10"/>
        <v>0</v>
      </c>
      <c r="AO11" s="19" t="str">
        <f t="shared" si="1"/>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2"/>
        <v/>
      </c>
      <c r="W12" s="210"/>
      <c r="X12" s="209" t="str">
        <f t="shared" si="0"/>
        <v/>
      </c>
      <c r="Y12" s="210"/>
      <c r="Z12" s="209" t="str">
        <f t="shared" si="3"/>
        <v/>
      </c>
      <c r="AA12" s="232"/>
      <c r="AD12" s="2" t="e">
        <f t="shared" si="4"/>
        <v>#VALUE!</v>
      </c>
      <c r="AE12" s="2" t="e">
        <f t="shared" si="5"/>
        <v>#VALUE!</v>
      </c>
      <c r="AG12" s="37" t="b">
        <v>0</v>
      </c>
      <c r="AH12" s="2" t="str">
        <f t="shared" si="6"/>
        <v>エラー</v>
      </c>
      <c r="AI12" s="2" t="str">
        <f t="shared" si="7"/>
        <v>エラー</v>
      </c>
      <c r="AK12" s="2" t="e">
        <f t="shared" si="8"/>
        <v>#DIV/0!</v>
      </c>
      <c r="AL12" s="2" t="e">
        <f t="shared" si="9"/>
        <v>#DIV/0!</v>
      </c>
      <c r="AN12" s="2">
        <f t="shared" si="10"/>
        <v>0</v>
      </c>
      <c r="AO12" s="19" t="str">
        <f t="shared" si="1"/>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2"/>
        <v/>
      </c>
      <c r="W13" s="210"/>
      <c r="X13" s="209" t="str">
        <f t="shared" si="0"/>
        <v/>
      </c>
      <c r="Y13" s="210"/>
      <c r="Z13" s="209" t="str">
        <f t="shared" si="3"/>
        <v/>
      </c>
      <c r="AA13" s="232"/>
      <c r="AD13" s="2" t="e">
        <f t="shared" si="4"/>
        <v>#VALUE!</v>
      </c>
      <c r="AE13" s="2" t="e">
        <f t="shared" si="5"/>
        <v>#VALUE!</v>
      </c>
      <c r="AG13" s="37" t="b">
        <v>0</v>
      </c>
      <c r="AH13" s="2" t="str">
        <f t="shared" si="6"/>
        <v>エラー</v>
      </c>
      <c r="AI13" s="2" t="str">
        <f t="shared" si="7"/>
        <v>エラー</v>
      </c>
      <c r="AK13" s="2" t="e">
        <f t="shared" si="8"/>
        <v>#DIV/0!</v>
      </c>
      <c r="AL13" s="2" t="e">
        <f t="shared" si="9"/>
        <v>#DIV/0!</v>
      </c>
      <c r="AN13" s="2">
        <f t="shared" si="10"/>
        <v>0</v>
      </c>
      <c r="AO13" s="19" t="str">
        <f t="shared" si="1"/>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2"/>
        <v/>
      </c>
      <c r="W14" s="211"/>
      <c r="X14" s="211" t="str">
        <f t="shared" si="0"/>
        <v/>
      </c>
      <c r="Y14" s="211"/>
      <c r="Z14" s="211" t="str">
        <f t="shared" si="3"/>
        <v/>
      </c>
      <c r="AA14" s="212"/>
      <c r="AD14" s="2" t="e">
        <f t="shared" si="4"/>
        <v>#VALUE!</v>
      </c>
      <c r="AE14" s="2" t="e">
        <f t="shared" si="5"/>
        <v>#VALUE!</v>
      </c>
      <c r="AG14" s="37" t="b">
        <v>0</v>
      </c>
      <c r="AH14" s="2" t="str">
        <f t="shared" si="6"/>
        <v>エラー</v>
      </c>
      <c r="AI14" s="2" t="str">
        <f t="shared" si="7"/>
        <v>エラー</v>
      </c>
      <c r="AK14" s="2" t="e">
        <f t="shared" si="8"/>
        <v>#DIV/0!</v>
      </c>
      <c r="AL14" s="2" t="e">
        <f t="shared" si="9"/>
        <v>#DIV/0!</v>
      </c>
      <c r="AN14" s="2">
        <f t="shared" si="10"/>
        <v>0</v>
      </c>
      <c r="AO14" s="19" t="str">
        <f t="shared" si="1"/>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2"/>
        <v/>
      </c>
      <c r="W15" s="210"/>
      <c r="X15" s="211" t="str">
        <f t="shared" si="0"/>
        <v/>
      </c>
      <c r="Y15" s="211"/>
      <c r="Z15" s="211" t="str">
        <f t="shared" si="3"/>
        <v/>
      </c>
      <c r="AA15" s="212"/>
      <c r="AD15" s="2" t="e">
        <f t="shared" si="4"/>
        <v>#VALUE!</v>
      </c>
      <c r="AE15" s="2" t="e">
        <f t="shared" si="5"/>
        <v>#VALUE!</v>
      </c>
      <c r="AG15" s="37" t="b">
        <v>0</v>
      </c>
      <c r="AH15" s="2" t="str">
        <f t="shared" si="6"/>
        <v>エラー</v>
      </c>
      <c r="AI15" s="2" t="str">
        <f t="shared" si="7"/>
        <v>エラー</v>
      </c>
      <c r="AK15" s="2" t="e">
        <f t="shared" si="8"/>
        <v>#DIV/0!</v>
      </c>
      <c r="AL15" s="2" t="e">
        <f t="shared" si="9"/>
        <v>#DIV/0!</v>
      </c>
      <c r="AN15" s="2">
        <f t="shared" si="10"/>
        <v>0</v>
      </c>
      <c r="AO15" s="19" t="str">
        <f t="shared" si="1"/>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2"/>
        <v/>
      </c>
      <c r="W16" s="210"/>
      <c r="X16" s="211" t="str">
        <f t="shared" si="0"/>
        <v/>
      </c>
      <c r="Y16" s="211"/>
      <c r="Z16" s="211" t="str">
        <f t="shared" si="3"/>
        <v/>
      </c>
      <c r="AA16" s="212"/>
      <c r="AD16" s="2" t="e">
        <f t="shared" si="4"/>
        <v>#VALUE!</v>
      </c>
      <c r="AE16" s="2" t="e">
        <f t="shared" si="5"/>
        <v>#VALUE!</v>
      </c>
      <c r="AG16" s="37" t="b">
        <v>0</v>
      </c>
      <c r="AH16" s="2" t="str">
        <f t="shared" si="6"/>
        <v>エラー</v>
      </c>
      <c r="AI16" s="2" t="str">
        <f t="shared" si="7"/>
        <v>エラー</v>
      </c>
      <c r="AK16" s="2" t="e">
        <f t="shared" si="8"/>
        <v>#DIV/0!</v>
      </c>
      <c r="AL16" s="2" t="e">
        <f t="shared" si="9"/>
        <v>#DIV/0!</v>
      </c>
      <c r="AN16" s="2">
        <f t="shared" si="10"/>
        <v>0</v>
      </c>
      <c r="AO16" s="19" t="str">
        <f t="shared" si="1"/>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2"/>
        <v/>
      </c>
      <c r="W17" s="210"/>
      <c r="X17" s="211" t="str">
        <f t="shared" si="0"/>
        <v/>
      </c>
      <c r="Y17" s="211"/>
      <c r="Z17" s="211" t="str">
        <f t="shared" si="3"/>
        <v/>
      </c>
      <c r="AA17" s="212"/>
      <c r="AD17" s="2" t="e">
        <f t="shared" si="4"/>
        <v>#VALUE!</v>
      </c>
      <c r="AE17" s="2" t="e">
        <f t="shared" si="5"/>
        <v>#VALUE!</v>
      </c>
      <c r="AG17" s="37" t="b">
        <v>0</v>
      </c>
      <c r="AH17" s="2" t="str">
        <f t="shared" si="6"/>
        <v>エラー</v>
      </c>
      <c r="AI17" s="2" t="str">
        <f t="shared" si="7"/>
        <v>エラー</v>
      </c>
      <c r="AK17" s="2" t="e">
        <f t="shared" si="8"/>
        <v>#DIV/0!</v>
      </c>
      <c r="AL17" s="2" t="e">
        <f t="shared" si="9"/>
        <v>#DIV/0!</v>
      </c>
      <c r="AN17" s="2">
        <f t="shared" si="10"/>
        <v>0</v>
      </c>
      <c r="AO17" s="19" t="str">
        <f t="shared" si="1"/>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2"/>
        <v/>
      </c>
      <c r="W18" s="210"/>
      <c r="X18" s="211" t="str">
        <f t="shared" si="0"/>
        <v/>
      </c>
      <c r="Y18" s="211"/>
      <c r="Z18" s="211" t="str">
        <f t="shared" si="3"/>
        <v/>
      </c>
      <c r="AA18" s="212"/>
      <c r="AD18" s="2" t="e">
        <f t="shared" si="4"/>
        <v>#VALUE!</v>
      </c>
      <c r="AE18" s="2" t="e">
        <f t="shared" si="5"/>
        <v>#VALUE!</v>
      </c>
      <c r="AG18" s="37" t="b">
        <v>0</v>
      </c>
      <c r="AH18" s="2" t="str">
        <f t="shared" si="6"/>
        <v>エラー</v>
      </c>
      <c r="AI18" s="2" t="str">
        <f t="shared" si="7"/>
        <v>エラー</v>
      </c>
      <c r="AK18" s="2" t="e">
        <f t="shared" si="8"/>
        <v>#DIV/0!</v>
      </c>
      <c r="AL18" s="2" t="e">
        <f t="shared" si="9"/>
        <v>#DIV/0!</v>
      </c>
      <c r="AN18" s="2">
        <f t="shared" si="10"/>
        <v>0</v>
      </c>
      <c r="AO18" s="19" t="str">
        <f t="shared" si="1"/>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2"/>
        <v/>
      </c>
      <c r="W19" s="210"/>
      <c r="X19" s="211" t="str">
        <f t="shared" si="0"/>
        <v/>
      </c>
      <c r="Y19" s="211"/>
      <c r="Z19" s="220" t="str">
        <f t="shared" si="3"/>
        <v/>
      </c>
      <c r="AA19" s="223"/>
      <c r="AD19" s="2" t="e">
        <f t="shared" si="4"/>
        <v>#VALUE!</v>
      </c>
      <c r="AE19" s="2" t="e">
        <f t="shared" si="5"/>
        <v>#VALUE!</v>
      </c>
      <c r="AG19" s="37" t="b">
        <v>0</v>
      </c>
      <c r="AH19" s="2" t="str">
        <f t="shared" si="6"/>
        <v>エラー</v>
      </c>
      <c r="AI19" s="2" t="str">
        <f t="shared" si="7"/>
        <v>エラー</v>
      </c>
      <c r="AK19" s="2" t="e">
        <f t="shared" si="8"/>
        <v>#DIV/0!</v>
      </c>
      <c r="AL19" s="2" t="e">
        <f t="shared" si="9"/>
        <v>#DIV/0!</v>
      </c>
      <c r="AN19" s="2">
        <f t="shared" si="10"/>
        <v>0</v>
      </c>
      <c r="AO19" s="19" t="str">
        <f t="shared" si="1"/>
        <v>FALSE</v>
      </c>
    </row>
    <row r="20" spans="2:41" s="2" customFormat="1" ht="21.95" customHeight="1" thickBot="1">
      <c r="B20" s="194" t="s">
        <v>180</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c r="U28" s="275"/>
      <c r="V28" s="264" t="str">
        <f>IF(N28="","",N28*P28*R28*0.034*$V$4)</f>
        <v/>
      </c>
      <c r="W28" s="264"/>
      <c r="X28" s="264" t="str">
        <f>IF(N28="","",IF(ISERROR(N28*P28*R28*0.034*$X$4),"-",N28*P28*R28*0.034*$X$4))</f>
        <v/>
      </c>
      <c r="Y28" s="264"/>
      <c r="Z28" s="264" t="str">
        <f>IF(N28="","",N28*P28*AN28)</f>
        <v/>
      </c>
      <c r="AA28" s="265"/>
      <c r="AD28" s="37"/>
      <c r="AN28" s="2">
        <f>IF(AO28="FALSE",R28,IF(T28="風除室",1/((1/R28)+0.1),0.5*R28+0.5*(1/((1/R28)+AO28))))</f>
        <v>0</v>
      </c>
      <c r="AO28" s="19" t="str">
        <f>IF(T28="","FALSE",IF(T28="雨戸",0.1,IF(T28="ｼｬｯﾀｰ",0.1,IF(T28="障子",0.18,IF(T28="風除室",0.1)))))</f>
        <v>FALSE</v>
      </c>
    </row>
    <row r="29" spans="2:41" s="2" customFormat="1" ht="21.95" customHeight="1" thickBot="1">
      <c r="J29" s="194" t="s">
        <v>75</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1">IF(L36="","",L36-N36)</f>
        <v/>
      </c>
      <c r="Q36" s="229"/>
      <c r="R36" s="226"/>
      <c r="S36" s="227"/>
      <c r="T36" s="209" t="str">
        <f t="shared" ref="T36:T39" si="12">IF(P36="","",P36*R36*0.034*$V$4)</f>
        <v/>
      </c>
      <c r="U36" s="210"/>
      <c r="V36" s="209" t="str">
        <f t="shared" ref="V36:V39" si="13">IF(P36="","",IF(ISERROR(P36*R36*0.034*$X$4),"-",P36*R36*0.034*$X$4))</f>
        <v/>
      </c>
      <c r="W36" s="210"/>
      <c r="X36" s="209" t="str">
        <f t="shared" ref="X36:X39" si="14">IF(R36="","",R36*P36)</f>
        <v/>
      </c>
      <c r="Y36" s="232"/>
      <c r="AD36" s="37"/>
      <c r="AE36" s="37"/>
      <c r="AF36" s="37"/>
    </row>
    <row r="37" spans="2:41" s="2" customFormat="1" ht="21.95" customHeight="1">
      <c r="J37" s="224"/>
      <c r="K37" s="225"/>
      <c r="L37" s="226"/>
      <c r="M37" s="227"/>
      <c r="N37" s="226"/>
      <c r="O37" s="227"/>
      <c r="P37" s="228" t="str">
        <f t="shared" si="11"/>
        <v/>
      </c>
      <c r="Q37" s="229"/>
      <c r="R37" s="226"/>
      <c r="S37" s="227"/>
      <c r="T37" s="209" t="str">
        <f t="shared" si="12"/>
        <v/>
      </c>
      <c r="U37" s="210"/>
      <c r="V37" s="209" t="str">
        <f t="shared" si="13"/>
        <v/>
      </c>
      <c r="W37" s="210"/>
      <c r="X37" s="209" t="str">
        <f t="shared" si="14"/>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2"/>
        <v/>
      </c>
      <c r="U38" s="211"/>
      <c r="V38" s="209" t="str">
        <f t="shared" si="13"/>
        <v/>
      </c>
      <c r="W38" s="210"/>
      <c r="X38" s="211" t="str">
        <f t="shared" si="14"/>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2"/>
        <v/>
      </c>
      <c r="U39" s="220"/>
      <c r="V39" s="221" t="str">
        <f t="shared" si="13"/>
        <v/>
      </c>
      <c r="W39" s="222"/>
      <c r="X39" s="220" t="str">
        <f t="shared" si="14"/>
        <v/>
      </c>
      <c r="Y39" s="223"/>
      <c r="AD39" s="37"/>
      <c r="AE39" s="37"/>
      <c r="AF39" s="37"/>
    </row>
    <row r="40" spans="2:41" s="2" customFormat="1" ht="21.95" customHeight="1" thickBot="1">
      <c r="J40" s="194" t="s">
        <v>69</v>
      </c>
      <c r="K40" s="195"/>
      <c r="L40" s="195"/>
      <c r="M40" s="195"/>
      <c r="N40" s="195"/>
      <c r="O40" s="195"/>
      <c r="P40" s="195"/>
      <c r="Q40" s="195"/>
      <c r="R40" s="195"/>
      <c r="S40" s="195"/>
      <c r="T40" s="196">
        <f>SUM(T35:U39)</f>
        <v>0</v>
      </c>
      <c r="U40" s="196"/>
      <c r="V40" s="196">
        <f>IF(共通条件・結果!AA7="８地域","-",SUM(V35:W39))</f>
        <v>0</v>
      </c>
      <c r="W40" s="196"/>
      <c r="X40" s="196">
        <f>SUM(X35:Y39)</f>
        <v>0</v>
      </c>
      <c r="Y40" s="197"/>
    </row>
    <row r="41" spans="2:41" s="2" customFormat="1" ht="12">
      <c r="J41" s="52" t="s">
        <v>157</v>
      </c>
    </row>
    <row r="42" spans="2:41" s="2" customFormat="1" ht="21.95" customHeight="1" thickBot="1">
      <c r="B42" s="4" t="s">
        <v>181</v>
      </c>
    </row>
    <row r="43" spans="2:41" s="2" customFormat="1" ht="21.95" customHeight="1">
      <c r="B43" s="198" t="s">
        <v>182</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8">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3518" priority="393" stopIfTrue="1">
      <formula>$AE$2&lt;&gt;2</formula>
    </cfRule>
    <cfRule type="expression" dxfId="3517" priority="394" stopIfTrue="1">
      <formula>$AE$2&lt;&gt;2</formula>
    </cfRule>
  </conditionalFormatting>
  <conditionalFormatting sqref="D8:E8">
    <cfRule type="expression" dxfId="3516" priority="391" stopIfTrue="1">
      <formula>$AE$2&lt;&gt;2</formula>
    </cfRule>
    <cfRule type="expression" dxfId="3515" priority="392" stopIfTrue="1">
      <formula>$AE$2&lt;&gt;2</formula>
    </cfRule>
  </conditionalFormatting>
  <conditionalFormatting sqref="F8:G8">
    <cfRule type="expression" dxfId="3514" priority="389" stopIfTrue="1">
      <formula>$AE$2&lt;&gt;2</formula>
    </cfRule>
    <cfRule type="expression" dxfId="3513" priority="390" stopIfTrue="1">
      <formula>$AE$2&lt;&gt;2</formula>
    </cfRule>
  </conditionalFormatting>
  <conditionalFormatting sqref="H8:I8">
    <cfRule type="expression" dxfId="3512" priority="387" stopIfTrue="1">
      <formula>$AE$2&lt;&gt;2</formula>
    </cfRule>
    <cfRule type="expression" dxfId="3511" priority="388" stopIfTrue="1">
      <formula>$AE$2&lt;&gt;2</formula>
    </cfRule>
  </conditionalFormatting>
  <conditionalFormatting sqref="J8:K8">
    <cfRule type="expression" dxfId="3510" priority="385" stopIfTrue="1">
      <formula>$AE$2&lt;&gt;2</formula>
    </cfRule>
    <cfRule type="expression" dxfId="3509" priority="386" stopIfTrue="1">
      <formula>$AE$2&lt;&gt;2</formula>
    </cfRule>
  </conditionalFormatting>
  <conditionalFormatting sqref="L8:M8">
    <cfRule type="expression" dxfId="3508" priority="383" stopIfTrue="1">
      <formula>$AE$2&lt;&gt;2</formula>
    </cfRule>
    <cfRule type="expression" dxfId="3507" priority="384" stopIfTrue="1">
      <formula>$AE$2&lt;&gt;2</formula>
    </cfRule>
  </conditionalFormatting>
  <conditionalFormatting sqref="N8:O8">
    <cfRule type="expression" dxfId="3506" priority="381" stopIfTrue="1">
      <formula>$AE$2&lt;&gt;2</formula>
    </cfRule>
    <cfRule type="expression" dxfId="3505" priority="382" stopIfTrue="1">
      <formula>$AE$2&lt;&gt;2</formula>
    </cfRule>
  </conditionalFormatting>
  <conditionalFormatting sqref="P8:Q8">
    <cfRule type="expression" dxfId="3504" priority="379" stopIfTrue="1">
      <formula>$AE$2&lt;&gt;2</formula>
    </cfRule>
    <cfRule type="expression" dxfId="3503" priority="380" stopIfTrue="1">
      <formula>$AE$2&lt;&gt;2</formula>
    </cfRule>
  </conditionalFormatting>
  <conditionalFormatting sqref="R8:S8">
    <cfRule type="expression" dxfId="3502" priority="377" stopIfTrue="1">
      <formula>$AE$2&lt;&gt;2</formula>
    </cfRule>
    <cfRule type="expression" dxfId="3501" priority="378" stopIfTrue="1">
      <formula>$AE$2&lt;&gt;2</formula>
    </cfRule>
  </conditionalFormatting>
  <conditionalFormatting sqref="T8:U8">
    <cfRule type="expression" dxfId="3500" priority="375" stopIfTrue="1">
      <formula>$AE$2&lt;&gt;2</formula>
    </cfRule>
    <cfRule type="expression" dxfId="3499" priority="376" stopIfTrue="1">
      <formula>$AE$2&lt;&gt;2</formula>
    </cfRule>
  </conditionalFormatting>
  <conditionalFormatting sqref="B9:C9">
    <cfRule type="expression" dxfId="3498" priority="373" stopIfTrue="1">
      <formula>$AE$2&lt;&gt;2</formula>
    </cfRule>
    <cfRule type="expression" dxfId="3497" priority="374" stopIfTrue="1">
      <formula>$AE$2&lt;&gt;2</formula>
    </cfRule>
  </conditionalFormatting>
  <conditionalFormatting sqref="D9:E9">
    <cfRule type="expression" dxfId="3496" priority="371" stopIfTrue="1">
      <formula>$AE$2&lt;&gt;2</formula>
    </cfRule>
    <cfRule type="expression" dxfId="3495" priority="372" stopIfTrue="1">
      <formula>$AE$2&lt;&gt;2</formula>
    </cfRule>
  </conditionalFormatting>
  <conditionalFormatting sqref="F9:G9">
    <cfRule type="expression" dxfId="3494" priority="369" stopIfTrue="1">
      <formula>$AE$2&lt;&gt;2</formula>
    </cfRule>
    <cfRule type="expression" dxfId="3493" priority="370" stopIfTrue="1">
      <formula>$AE$2&lt;&gt;2</formula>
    </cfRule>
  </conditionalFormatting>
  <conditionalFormatting sqref="H9:I9">
    <cfRule type="expression" dxfId="3492" priority="367" stopIfTrue="1">
      <formula>$AE$2&lt;&gt;2</formula>
    </cfRule>
    <cfRule type="expression" dxfId="3491" priority="368" stopIfTrue="1">
      <formula>$AE$2&lt;&gt;2</formula>
    </cfRule>
  </conditionalFormatting>
  <conditionalFormatting sqref="J9:K9">
    <cfRule type="expression" dxfId="3490" priority="365" stopIfTrue="1">
      <formula>$AE$2&lt;&gt;2</formula>
    </cfRule>
    <cfRule type="expression" dxfId="3489" priority="366" stopIfTrue="1">
      <formula>$AE$2&lt;&gt;2</formula>
    </cfRule>
  </conditionalFormatting>
  <conditionalFormatting sqref="L9:M9">
    <cfRule type="expression" dxfId="3488" priority="363" stopIfTrue="1">
      <formula>$AE$2&lt;&gt;2</formula>
    </cfRule>
    <cfRule type="expression" dxfId="3487" priority="364" stopIfTrue="1">
      <formula>$AE$2&lt;&gt;2</formula>
    </cfRule>
  </conditionalFormatting>
  <conditionalFormatting sqref="N9:O9">
    <cfRule type="expression" dxfId="3486" priority="361" stopIfTrue="1">
      <formula>$AE$2&lt;&gt;2</formula>
    </cfRule>
    <cfRule type="expression" dxfId="3485" priority="362" stopIfTrue="1">
      <formula>$AE$2&lt;&gt;2</formula>
    </cfRule>
  </conditionalFormatting>
  <conditionalFormatting sqref="P9:Q9">
    <cfRule type="expression" dxfId="3484" priority="359" stopIfTrue="1">
      <formula>$AE$2&lt;&gt;2</formula>
    </cfRule>
    <cfRule type="expression" dxfId="3483" priority="360" stopIfTrue="1">
      <formula>$AE$2&lt;&gt;2</formula>
    </cfRule>
  </conditionalFormatting>
  <conditionalFormatting sqref="R9:S9">
    <cfRule type="expression" dxfId="3482" priority="357" stopIfTrue="1">
      <formula>$AE$2&lt;&gt;2</formula>
    </cfRule>
    <cfRule type="expression" dxfId="3481" priority="358" stopIfTrue="1">
      <formula>$AE$2&lt;&gt;2</formula>
    </cfRule>
  </conditionalFormatting>
  <conditionalFormatting sqref="T9:U9">
    <cfRule type="expression" dxfId="3480" priority="355" stopIfTrue="1">
      <formula>$AE$2&lt;&gt;2</formula>
    </cfRule>
    <cfRule type="expression" dxfId="3479" priority="356" stopIfTrue="1">
      <formula>$AE$2&lt;&gt;2</formula>
    </cfRule>
  </conditionalFormatting>
  <conditionalFormatting sqref="B10:C10">
    <cfRule type="expression" dxfId="3478" priority="353" stopIfTrue="1">
      <formula>$AE$2&lt;&gt;2</formula>
    </cfRule>
    <cfRule type="expression" dxfId="3477" priority="354" stopIfTrue="1">
      <formula>$AE$2&lt;&gt;2</formula>
    </cfRule>
  </conditionalFormatting>
  <conditionalFormatting sqref="D10:E10">
    <cfRule type="expression" dxfId="3476" priority="351" stopIfTrue="1">
      <formula>$AE$2&lt;&gt;2</formula>
    </cfRule>
    <cfRule type="expression" dxfId="3475" priority="352" stopIfTrue="1">
      <formula>$AE$2&lt;&gt;2</formula>
    </cfRule>
  </conditionalFormatting>
  <conditionalFormatting sqref="F10:G10">
    <cfRule type="expression" dxfId="3474" priority="349" stopIfTrue="1">
      <formula>$AE$2&lt;&gt;2</formula>
    </cfRule>
    <cfRule type="expression" dxfId="3473" priority="350" stopIfTrue="1">
      <formula>$AE$2&lt;&gt;2</formula>
    </cfRule>
  </conditionalFormatting>
  <conditionalFormatting sqref="H10:I10">
    <cfRule type="expression" dxfId="3472" priority="347" stopIfTrue="1">
      <formula>$AE$2&lt;&gt;2</formula>
    </cfRule>
    <cfRule type="expression" dxfId="3471" priority="348" stopIfTrue="1">
      <formula>$AE$2&lt;&gt;2</formula>
    </cfRule>
  </conditionalFormatting>
  <conditionalFormatting sqref="J10:K10">
    <cfRule type="expression" dxfId="3470" priority="345" stopIfTrue="1">
      <formula>$AE$2&lt;&gt;2</formula>
    </cfRule>
    <cfRule type="expression" dxfId="3469" priority="346" stopIfTrue="1">
      <formula>$AE$2&lt;&gt;2</formula>
    </cfRule>
  </conditionalFormatting>
  <conditionalFormatting sqref="L10:M10">
    <cfRule type="expression" dxfId="3468" priority="343" stopIfTrue="1">
      <formula>$AE$2&lt;&gt;2</formula>
    </cfRule>
    <cfRule type="expression" dxfId="3467" priority="344" stopIfTrue="1">
      <formula>$AE$2&lt;&gt;2</formula>
    </cfRule>
  </conditionalFormatting>
  <conditionalFormatting sqref="N10:O10">
    <cfRule type="expression" dxfId="3466" priority="341" stopIfTrue="1">
      <formula>$AE$2&lt;&gt;2</formula>
    </cfRule>
    <cfRule type="expression" dxfId="3465" priority="342" stopIfTrue="1">
      <formula>$AE$2&lt;&gt;2</formula>
    </cfRule>
  </conditionalFormatting>
  <conditionalFormatting sqref="P10:Q10">
    <cfRule type="expression" dxfId="3464" priority="339" stopIfTrue="1">
      <formula>$AE$2&lt;&gt;2</formula>
    </cfRule>
    <cfRule type="expression" dxfId="3463" priority="340" stopIfTrue="1">
      <formula>$AE$2&lt;&gt;2</formula>
    </cfRule>
  </conditionalFormatting>
  <conditionalFormatting sqref="R10:S10">
    <cfRule type="expression" dxfId="3462" priority="337" stopIfTrue="1">
      <formula>$AE$2&lt;&gt;2</formula>
    </cfRule>
    <cfRule type="expression" dxfId="3461" priority="338" stopIfTrue="1">
      <formula>$AE$2&lt;&gt;2</formula>
    </cfRule>
  </conditionalFormatting>
  <conditionalFormatting sqref="T10:U10">
    <cfRule type="expression" dxfId="3460" priority="335" stopIfTrue="1">
      <formula>$AE$2&lt;&gt;2</formula>
    </cfRule>
    <cfRule type="expression" dxfId="3459" priority="336" stopIfTrue="1">
      <formula>$AE$2&lt;&gt;2</formula>
    </cfRule>
  </conditionalFormatting>
  <conditionalFormatting sqref="B11:C11">
    <cfRule type="expression" dxfId="3458" priority="333" stopIfTrue="1">
      <formula>$AE$2&lt;&gt;2</formula>
    </cfRule>
    <cfRule type="expression" dxfId="3457" priority="334" stopIfTrue="1">
      <formula>$AE$2&lt;&gt;2</formula>
    </cfRule>
  </conditionalFormatting>
  <conditionalFormatting sqref="D11:E11">
    <cfRule type="expression" dxfId="3456" priority="331" stopIfTrue="1">
      <formula>$AE$2&lt;&gt;2</formula>
    </cfRule>
    <cfRule type="expression" dxfId="3455" priority="332" stopIfTrue="1">
      <formula>$AE$2&lt;&gt;2</formula>
    </cfRule>
  </conditionalFormatting>
  <conditionalFormatting sqref="F11:G11">
    <cfRule type="expression" dxfId="3454" priority="329" stopIfTrue="1">
      <formula>$AE$2&lt;&gt;2</formula>
    </cfRule>
    <cfRule type="expression" dxfId="3453" priority="330" stopIfTrue="1">
      <formula>$AE$2&lt;&gt;2</formula>
    </cfRule>
  </conditionalFormatting>
  <conditionalFormatting sqref="H11:I11">
    <cfRule type="expression" dxfId="3452" priority="327" stopIfTrue="1">
      <formula>$AE$2&lt;&gt;2</formula>
    </cfRule>
    <cfRule type="expression" dxfId="3451" priority="328" stopIfTrue="1">
      <formula>$AE$2&lt;&gt;2</formula>
    </cfRule>
  </conditionalFormatting>
  <conditionalFormatting sqref="J11:K11">
    <cfRule type="expression" dxfId="3450" priority="325" stopIfTrue="1">
      <formula>$AE$2&lt;&gt;2</formula>
    </cfRule>
    <cfRule type="expression" dxfId="3449" priority="326" stopIfTrue="1">
      <formula>$AE$2&lt;&gt;2</formula>
    </cfRule>
  </conditionalFormatting>
  <conditionalFormatting sqref="L11:M11">
    <cfRule type="expression" dxfId="3448" priority="323" stopIfTrue="1">
      <formula>$AE$2&lt;&gt;2</formula>
    </cfRule>
    <cfRule type="expression" dxfId="3447" priority="324" stopIfTrue="1">
      <formula>$AE$2&lt;&gt;2</formula>
    </cfRule>
  </conditionalFormatting>
  <conditionalFormatting sqref="N11:O11">
    <cfRule type="expression" dxfId="3446" priority="321" stopIfTrue="1">
      <formula>$AE$2&lt;&gt;2</formula>
    </cfRule>
    <cfRule type="expression" dxfId="3445" priority="322" stopIfTrue="1">
      <formula>$AE$2&lt;&gt;2</formula>
    </cfRule>
  </conditionalFormatting>
  <conditionalFormatting sqref="P11:Q11">
    <cfRule type="expression" dxfId="3444" priority="319" stopIfTrue="1">
      <formula>$AE$2&lt;&gt;2</formula>
    </cfRule>
    <cfRule type="expression" dxfId="3443" priority="320" stopIfTrue="1">
      <formula>$AE$2&lt;&gt;2</formula>
    </cfRule>
  </conditionalFormatting>
  <conditionalFormatting sqref="R11:S11">
    <cfRule type="expression" dxfId="3442" priority="317" stopIfTrue="1">
      <formula>$AE$2&lt;&gt;2</formula>
    </cfRule>
    <cfRule type="expression" dxfId="3441" priority="318" stopIfTrue="1">
      <formula>$AE$2&lt;&gt;2</formula>
    </cfRule>
  </conditionalFormatting>
  <conditionalFormatting sqref="T11:U11">
    <cfRule type="expression" dxfId="3440" priority="315" stopIfTrue="1">
      <formula>$AE$2&lt;&gt;2</formula>
    </cfRule>
    <cfRule type="expression" dxfId="3439" priority="316" stopIfTrue="1">
      <formula>$AE$2&lt;&gt;2</formula>
    </cfRule>
  </conditionalFormatting>
  <conditionalFormatting sqref="B12:C12">
    <cfRule type="expression" dxfId="3438" priority="313" stopIfTrue="1">
      <formula>$AE$2&lt;&gt;2</formula>
    </cfRule>
    <cfRule type="expression" dxfId="3437" priority="314" stopIfTrue="1">
      <formula>$AE$2&lt;&gt;2</formula>
    </cfRule>
  </conditionalFormatting>
  <conditionalFormatting sqref="D12:E12">
    <cfRule type="expression" dxfId="3436" priority="311" stopIfTrue="1">
      <formula>$AE$2&lt;&gt;2</formula>
    </cfRule>
    <cfRule type="expression" dxfId="3435" priority="312" stopIfTrue="1">
      <formula>$AE$2&lt;&gt;2</formula>
    </cfRule>
  </conditionalFormatting>
  <conditionalFormatting sqref="F12:G12">
    <cfRule type="expression" dxfId="3434" priority="309" stopIfTrue="1">
      <formula>$AE$2&lt;&gt;2</formula>
    </cfRule>
    <cfRule type="expression" dxfId="3433" priority="310" stopIfTrue="1">
      <formula>$AE$2&lt;&gt;2</formula>
    </cfRule>
  </conditionalFormatting>
  <conditionalFormatting sqref="H12:I12">
    <cfRule type="expression" dxfId="3432" priority="307" stopIfTrue="1">
      <formula>$AE$2&lt;&gt;2</formula>
    </cfRule>
    <cfRule type="expression" dxfId="3431" priority="308" stopIfTrue="1">
      <formula>$AE$2&lt;&gt;2</formula>
    </cfRule>
  </conditionalFormatting>
  <conditionalFormatting sqref="J12:K12">
    <cfRule type="expression" dxfId="3430" priority="305" stopIfTrue="1">
      <formula>$AE$2&lt;&gt;2</formula>
    </cfRule>
    <cfRule type="expression" dxfId="3429" priority="306" stopIfTrue="1">
      <formula>$AE$2&lt;&gt;2</formula>
    </cfRule>
  </conditionalFormatting>
  <conditionalFormatting sqref="L12:M12">
    <cfRule type="expression" dxfId="3428" priority="303" stopIfTrue="1">
      <formula>$AE$2&lt;&gt;2</formula>
    </cfRule>
    <cfRule type="expression" dxfId="3427" priority="304" stopIfTrue="1">
      <formula>$AE$2&lt;&gt;2</formula>
    </cfRule>
  </conditionalFormatting>
  <conditionalFormatting sqref="N12:O12">
    <cfRule type="expression" dxfId="3426" priority="301" stopIfTrue="1">
      <formula>$AE$2&lt;&gt;2</formula>
    </cfRule>
    <cfRule type="expression" dxfId="3425" priority="302" stopIfTrue="1">
      <formula>$AE$2&lt;&gt;2</formula>
    </cfRule>
  </conditionalFormatting>
  <conditionalFormatting sqref="P12:Q12">
    <cfRule type="expression" dxfId="3424" priority="299" stopIfTrue="1">
      <formula>$AE$2&lt;&gt;2</formula>
    </cfRule>
    <cfRule type="expression" dxfId="3423" priority="300" stopIfTrue="1">
      <formula>$AE$2&lt;&gt;2</formula>
    </cfRule>
  </conditionalFormatting>
  <conditionalFormatting sqref="R12:S12">
    <cfRule type="expression" dxfId="3422" priority="297" stopIfTrue="1">
      <formula>$AE$2&lt;&gt;2</formula>
    </cfRule>
    <cfRule type="expression" dxfId="3421" priority="298" stopIfTrue="1">
      <formula>$AE$2&lt;&gt;2</formula>
    </cfRule>
  </conditionalFormatting>
  <conditionalFormatting sqref="T12:U12">
    <cfRule type="expression" dxfId="3420" priority="295" stopIfTrue="1">
      <formula>$AE$2&lt;&gt;2</formula>
    </cfRule>
    <cfRule type="expression" dxfId="3419" priority="296" stopIfTrue="1">
      <formula>$AE$2&lt;&gt;2</formula>
    </cfRule>
  </conditionalFormatting>
  <conditionalFormatting sqref="B13:C13">
    <cfRule type="expression" dxfId="3418" priority="293" stopIfTrue="1">
      <formula>$AE$2&lt;&gt;2</formula>
    </cfRule>
    <cfRule type="expression" dxfId="3417" priority="294" stopIfTrue="1">
      <formula>$AE$2&lt;&gt;2</formula>
    </cfRule>
  </conditionalFormatting>
  <conditionalFormatting sqref="D13:E13">
    <cfRule type="expression" dxfId="3416" priority="291" stopIfTrue="1">
      <formula>$AE$2&lt;&gt;2</formula>
    </cfRule>
    <cfRule type="expression" dxfId="3415" priority="292" stopIfTrue="1">
      <formula>$AE$2&lt;&gt;2</formula>
    </cfRule>
  </conditionalFormatting>
  <conditionalFormatting sqref="F13:G13">
    <cfRule type="expression" dxfId="3414" priority="289" stopIfTrue="1">
      <formula>$AE$2&lt;&gt;2</formula>
    </cfRule>
    <cfRule type="expression" dxfId="3413" priority="290" stopIfTrue="1">
      <formula>$AE$2&lt;&gt;2</formula>
    </cfRule>
  </conditionalFormatting>
  <conditionalFormatting sqref="H13:I13">
    <cfRule type="expression" dxfId="3412" priority="287" stopIfTrue="1">
      <formula>$AE$2&lt;&gt;2</formula>
    </cfRule>
    <cfRule type="expression" dxfId="3411" priority="288" stopIfTrue="1">
      <formula>$AE$2&lt;&gt;2</formula>
    </cfRule>
  </conditionalFormatting>
  <conditionalFormatting sqref="J13:K13">
    <cfRule type="expression" dxfId="3410" priority="285" stopIfTrue="1">
      <formula>$AE$2&lt;&gt;2</formula>
    </cfRule>
    <cfRule type="expression" dxfId="3409" priority="286" stopIfTrue="1">
      <formula>$AE$2&lt;&gt;2</formula>
    </cfRule>
  </conditionalFormatting>
  <conditionalFormatting sqref="L13:M13">
    <cfRule type="expression" dxfId="3408" priority="283" stopIfTrue="1">
      <formula>$AE$2&lt;&gt;2</formula>
    </cfRule>
    <cfRule type="expression" dxfId="3407" priority="284" stopIfTrue="1">
      <formula>$AE$2&lt;&gt;2</formula>
    </cfRule>
  </conditionalFormatting>
  <conditionalFormatting sqref="N13:O13">
    <cfRule type="expression" dxfId="3406" priority="281" stopIfTrue="1">
      <formula>$AE$2&lt;&gt;2</formula>
    </cfRule>
    <cfRule type="expression" dxfId="3405" priority="282" stopIfTrue="1">
      <formula>$AE$2&lt;&gt;2</formula>
    </cfRule>
  </conditionalFormatting>
  <conditionalFormatting sqref="P13:Q13">
    <cfRule type="expression" dxfId="3404" priority="279" stopIfTrue="1">
      <formula>$AE$2&lt;&gt;2</formula>
    </cfRule>
    <cfRule type="expression" dxfId="3403" priority="280" stopIfTrue="1">
      <formula>$AE$2&lt;&gt;2</formula>
    </cfRule>
  </conditionalFormatting>
  <conditionalFormatting sqref="R13:S13">
    <cfRule type="expression" dxfId="3402" priority="277" stopIfTrue="1">
      <formula>$AE$2&lt;&gt;2</formula>
    </cfRule>
    <cfRule type="expression" dxfId="3401" priority="278" stopIfTrue="1">
      <formula>$AE$2&lt;&gt;2</formula>
    </cfRule>
  </conditionalFormatting>
  <conditionalFormatting sqref="T13:U13">
    <cfRule type="expression" dxfId="3400" priority="275" stopIfTrue="1">
      <formula>$AE$2&lt;&gt;2</formula>
    </cfRule>
    <cfRule type="expression" dxfId="3399" priority="276" stopIfTrue="1">
      <formula>$AE$2&lt;&gt;2</formula>
    </cfRule>
  </conditionalFormatting>
  <conditionalFormatting sqref="B14:C14">
    <cfRule type="expression" dxfId="3398" priority="273" stopIfTrue="1">
      <formula>$AE$2&lt;&gt;2</formula>
    </cfRule>
    <cfRule type="expression" dxfId="3397" priority="274" stopIfTrue="1">
      <formula>$AE$2&lt;&gt;2</formula>
    </cfRule>
  </conditionalFormatting>
  <conditionalFormatting sqref="D14:E14">
    <cfRule type="expression" dxfId="3396" priority="271" stopIfTrue="1">
      <formula>$AE$2&lt;&gt;2</formula>
    </cfRule>
    <cfRule type="expression" dxfId="3395" priority="272" stopIfTrue="1">
      <formula>$AE$2&lt;&gt;2</formula>
    </cfRule>
  </conditionalFormatting>
  <conditionalFormatting sqref="F14:G14">
    <cfRule type="expression" dxfId="3394" priority="269" stopIfTrue="1">
      <formula>$AE$2&lt;&gt;2</formula>
    </cfRule>
    <cfRule type="expression" dxfId="3393" priority="270" stopIfTrue="1">
      <formula>$AE$2&lt;&gt;2</formula>
    </cfRule>
  </conditionalFormatting>
  <conditionalFormatting sqref="H14:I14">
    <cfRule type="expression" dxfId="3392" priority="267" stopIfTrue="1">
      <formula>$AE$2&lt;&gt;2</formula>
    </cfRule>
    <cfRule type="expression" dxfId="3391" priority="268" stopIfTrue="1">
      <formula>$AE$2&lt;&gt;2</formula>
    </cfRule>
  </conditionalFormatting>
  <conditionalFormatting sqref="J14:K14">
    <cfRule type="expression" dxfId="3390" priority="265" stopIfTrue="1">
      <formula>$AE$2&lt;&gt;2</formula>
    </cfRule>
    <cfRule type="expression" dxfId="3389" priority="266" stopIfTrue="1">
      <formula>$AE$2&lt;&gt;2</formula>
    </cfRule>
  </conditionalFormatting>
  <conditionalFormatting sqref="L14:M14">
    <cfRule type="expression" dxfId="3388" priority="263" stopIfTrue="1">
      <formula>$AE$2&lt;&gt;2</formula>
    </cfRule>
    <cfRule type="expression" dxfId="3387" priority="264" stopIfTrue="1">
      <formula>$AE$2&lt;&gt;2</formula>
    </cfRule>
  </conditionalFormatting>
  <conditionalFormatting sqref="N14:O14">
    <cfRule type="expression" dxfId="3386" priority="262" stopIfTrue="1">
      <formula>$AE$2&lt;&gt;2</formula>
    </cfRule>
  </conditionalFormatting>
  <conditionalFormatting sqref="N14:O14">
    <cfRule type="expression" dxfId="3385" priority="261" stopIfTrue="1">
      <formula>$AE$2&lt;&gt;2</formula>
    </cfRule>
  </conditionalFormatting>
  <conditionalFormatting sqref="P14:Q14">
    <cfRule type="expression" dxfId="3384" priority="260" stopIfTrue="1">
      <formula>$AE$2&lt;&gt;2</formula>
    </cfRule>
  </conditionalFormatting>
  <conditionalFormatting sqref="P14:Q14">
    <cfRule type="expression" dxfId="3383" priority="259" stopIfTrue="1">
      <formula>$AE$2&lt;&gt;2</formula>
    </cfRule>
  </conditionalFormatting>
  <conditionalFormatting sqref="R14:S14">
    <cfRule type="expression" dxfId="3382" priority="258" stopIfTrue="1">
      <formula>$AE$2&lt;&gt;2</formula>
    </cfRule>
  </conditionalFormatting>
  <conditionalFormatting sqref="R14:S14">
    <cfRule type="expression" dxfId="3381" priority="257" stopIfTrue="1">
      <formula>$AE$2&lt;&gt;2</formula>
    </cfRule>
  </conditionalFormatting>
  <conditionalFormatting sqref="T14:U14">
    <cfRule type="expression" dxfId="3380" priority="256" stopIfTrue="1">
      <formula>$AE$2&lt;&gt;2</formula>
    </cfRule>
  </conditionalFormatting>
  <conditionalFormatting sqref="T14:U14">
    <cfRule type="expression" dxfId="3379" priority="255" stopIfTrue="1">
      <formula>$AE$2&lt;&gt;2</formula>
    </cfRule>
  </conditionalFormatting>
  <conditionalFormatting sqref="B15:C15">
    <cfRule type="expression" dxfId="3378" priority="253" stopIfTrue="1">
      <formula>$AE$2&lt;&gt;2</formula>
    </cfRule>
    <cfRule type="expression" dxfId="3377" priority="254" stopIfTrue="1">
      <formula>$AE$2&lt;&gt;2</formula>
    </cfRule>
  </conditionalFormatting>
  <conditionalFormatting sqref="D15:E15">
    <cfRule type="expression" dxfId="3376" priority="251" stopIfTrue="1">
      <formula>$AE$2&lt;&gt;2</formula>
    </cfRule>
    <cfRule type="expression" dxfId="3375" priority="252" stopIfTrue="1">
      <formula>$AE$2&lt;&gt;2</formula>
    </cfRule>
  </conditionalFormatting>
  <conditionalFormatting sqref="F15:G15">
    <cfRule type="expression" dxfId="3374" priority="249" stopIfTrue="1">
      <formula>$AE$2&lt;&gt;2</formula>
    </cfRule>
    <cfRule type="expression" dxfId="3373" priority="250" stopIfTrue="1">
      <formula>$AE$2&lt;&gt;2</formula>
    </cfRule>
  </conditionalFormatting>
  <conditionalFormatting sqref="H15:I15">
    <cfRule type="expression" dxfId="3372" priority="247" stopIfTrue="1">
      <formula>$AE$2&lt;&gt;2</formula>
    </cfRule>
    <cfRule type="expression" dxfId="3371" priority="248" stopIfTrue="1">
      <formula>$AE$2&lt;&gt;2</formula>
    </cfRule>
  </conditionalFormatting>
  <conditionalFormatting sqref="J15:K15">
    <cfRule type="expression" dxfId="3370" priority="245" stopIfTrue="1">
      <formula>$AE$2&lt;&gt;2</formula>
    </cfRule>
    <cfRule type="expression" dxfId="3369" priority="246" stopIfTrue="1">
      <formula>$AE$2&lt;&gt;2</formula>
    </cfRule>
  </conditionalFormatting>
  <conditionalFormatting sqref="L15:M15">
    <cfRule type="expression" dxfId="3368" priority="243" stopIfTrue="1">
      <formula>$AE$2&lt;&gt;2</formula>
    </cfRule>
    <cfRule type="expression" dxfId="3367" priority="244" stopIfTrue="1">
      <formula>$AE$2&lt;&gt;2</formula>
    </cfRule>
  </conditionalFormatting>
  <conditionalFormatting sqref="N15:O15">
    <cfRule type="expression" dxfId="3366" priority="241" stopIfTrue="1">
      <formula>$AE$2&lt;&gt;2</formula>
    </cfRule>
    <cfRule type="expression" dxfId="3365" priority="242" stopIfTrue="1">
      <formula>$AE$2&lt;&gt;2</formula>
    </cfRule>
  </conditionalFormatting>
  <conditionalFormatting sqref="P15:Q15">
    <cfRule type="expression" dxfId="3364" priority="239" stopIfTrue="1">
      <formula>$AE$2&lt;&gt;2</formula>
    </cfRule>
    <cfRule type="expression" dxfId="3363" priority="240" stopIfTrue="1">
      <formula>$AE$2&lt;&gt;2</formula>
    </cfRule>
  </conditionalFormatting>
  <conditionalFormatting sqref="R15:S15">
    <cfRule type="expression" dxfId="3362" priority="237" stopIfTrue="1">
      <formula>$AE$2&lt;&gt;2</formula>
    </cfRule>
    <cfRule type="expression" dxfId="3361" priority="238" stopIfTrue="1">
      <formula>$AE$2&lt;&gt;2</formula>
    </cfRule>
  </conditionalFormatting>
  <conditionalFormatting sqref="T15:U15">
    <cfRule type="expression" dxfId="3360" priority="235" stopIfTrue="1">
      <formula>$AE$2&lt;&gt;2</formula>
    </cfRule>
    <cfRule type="expression" dxfId="3359" priority="236" stopIfTrue="1">
      <formula>$AE$2&lt;&gt;2</formula>
    </cfRule>
  </conditionalFormatting>
  <conditionalFormatting sqref="B16:C16">
    <cfRule type="expression" dxfId="3358" priority="233" stopIfTrue="1">
      <formula>$AE$2&lt;&gt;2</formula>
    </cfRule>
    <cfRule type="expression" dxfId="3357" priority="234" stopIfTrue="1">
      <formula>$AE$2&lt;&gt;2</formula>
    </cfRule>
  </conditionalFormatting>
  <conditionalFormatting sqref="D16:E16">
    <cfRule type="expression" dxfId="3356" priority="231" stopIfTrue="1">
      <formula>$AE$2&lt;&gt;2</formula>
    </cfRule>
    <cfRule type="expression" dxfId="3355" priority="232" stopIfTrue="1">
      <formula>$AE$2&lt;&gt;2</formula>
    </cfRule>
  </conditionalFormatting>
  <conditionalFormatting sqref="F16:G16">
    <cfRule type="expression" dxfId="3354" priority="229" stopIfTrue="1">
      <formula>$AE$2&lt;&gt;2</formula>
    </cfRule>
    <cfRule type="expression" dxfId="3353" priority="230" stopIfTrue="1">
      <formula>$AE$2&lt;&gt;2</formula>
    </cfRule>
  </conditionalFormatting>
  <conditionalFormatting sqref="H16:I16">
    <cfRule type="expression" dxfId="3352" priority="227" stopIfTrue="1">
      <formula>$AE$2&lt;&gt;2</formula>
    </cfRule>
    <cfRule type="expression" dxfId="3351" priority="228" stopIfTrue="1">
      <formula>$AE$2&lt;&gt;2</formula>
    </cfRule>
  </conditionalFormatting>
  <conditionalFormatting sqref="J16:K16">
    <cfRule type="expression" dxfId="3350" priority="225" stopIfTrue="1">
      <formula>$AE$2&lt;&gt;2</formula>
    </cfRule>
    <cfRule type="expression" dxfId="3349" priority="226" stopIfTrue="1">
      <formula>$AE$2&lt;&gt;2</formula>
    </cfRule>
  </conditionalFormatting>
  <conditionalFormatting sqref="L16:M16">
    <cfRule type="expression" dxfId="3348" priority="223" stopIfTrue="1">
      <formula>$AE$2&lt;&gt;2</formula>
    </cfRule>
    <cfRule type="expression" dxfId="3347" priority="224" stopIfTrue="1">
      <formula>$AE$2&lt;&gt;2</formula>
    </cfRule>
  </conditionalFormatting>
  <conditionalFormatting sqref="N16:O16">
    <cfRule type="expression" dxfId="3346" priority="221" stopIfTrue="1">
      <formula>$AE$2&lt;&gt;2</formula>
    </cfRule>
    <cfRule type="expression" dxfId="3345" priority="222" stopIfTrue="1">
      <formula>$AE$2&lt;&gt;2</formula>
    </cfRule>
  </conditionalFormatting>
  <conditionalFormatting sqref="P16:Q16">
    <cfRule type="expression" dxfId="3344" priority="219" stopIfTrue="1">
      <formula>$AE$2&lt;&gt;2</formula>
    </cfRule>
    <cfRule type="expression" dxfId="3343" priority="220" stopIfTrue="1">
      <formula>$AE$2&lt;&gt;2</formula>
    </cfRule>
  </conditionalFormatting>
  <conditionalFormatting sqref="R16:S16">
    <cfRule type="expression" dxfId="3342" priority="217" stopIfTrue="1">
      <formula>$AE$2&lt;&gt;2</formula>
    </cfRule>
    <cfRule type="expression" dxfId="3341" priority="218" stopIfTrue="1">
      <formula>$AE$2&lt;&gt;2</formula>
    </cfRule>
  </conditionalFormatting>
  <conditionalFormatting sqref="T16:U16">
    <cfRule type="expression" dxfId="3340" priority="215" stopIfTrue="1">
      <formula>$AE$2&lt;&gt;2</formula>
    </cfRule>
    <cfRule type="expression" dxfId="3339" priority="216" stopIfTrue="1">
      <formula>$AE$2&lt;&gt;2</formula>
    </cfRule>
  </conditionalFormatting>
  <conditionalFormatting sqref="B17:C17">
    <cfRule type="expression" dxfId="3338" priority="213" stopIfTrue="1">
      <formula>$AE$2&lt;&gt;2</formula>
    </cfRule>
    <cfRule type="expression" dxfId="3337" priority="214" stopIfTrue="1">
      <formula>$AE$2&lt;&gt;2</formula>
    </cfRule>
  </conditionalFormatting>
  <conditionalFormatting sqref="D17:E17">
    <cfRule type="expression" dxfId="3336" priority="211" stopIfTrue="1">
      <formula>$AE$2&lt;&gt;2</formula>
    </cfRule>
    <cfRule type="expression" dxfId="3335" priority="212" stopIfTrue="1">
      <formula>$AE$2&lt;&gt;2</formula>
    </cfRule>
  </conditionalFormatting>
  <conditionalFormatting sqref="F17:G17">
    <cfRule type="expression" dxfId="3334" priority="209" stopIfTrue="1">
      <formula>$AE$2&lt;&gt;2</formula>
    </cfRule>
    <cfRule type="expression" dxfId="3333" priority="210" stopIfTrue="1">
      <formula>$AE$2&lt;&gt;2</formula>
    </cfRule>
  </conditionalFormatting>
  <conditionalFormatting sqref="H17:I17">
    <cfRule type="expression" dxfId="3332" priority="207" stopIfTrue="1">
      <formula>$AE$2&lt;&gt;2</formula>
    </cfRule>
    <cfRule type="expression" dxfId="3331" priority="208" stopIfTrue="1">
      <formula>$AE$2&lt;&gt;2</formula>
    </cfRule>
  </conditionalFormatting>
  <conditionalFormatting sqref="J17:K17">
    <cfRule type="expression" dxfId="3330" priority="206" stopIfTrue="1">
      <formula>$AE$2&lt;&gt;2</formula>
    </cfRule>
  </conditionalFormatting>
  <conditionalFormatting sqref="J17:K17">
    <cfRule type="expression" dxfId="3329" priority="205" stopIfTrue="1">
      <formula>$AE$2&lt;&gt;2</formula>
    </cfRule>
  </conditionalFormatting>
  <conditionalFormatting sqref="L17:M17">
    <cfRule type="expression" dxfId="3328" priority="204" stopIfTrue="1">
      <formula>$AE$2&lt;&gt;2</formula>
    </cfRule>
  </conditionalFormatting>
  <conditionalFormatting sqref="L17:M17">
    <cfRule type="expression" dxfId="3327" priority="203" stopIfTrue="1">
      <formula>$AE$2&lt;&gt;2</formula>
    </cfRule>
  </conditionalFormatting>
  <conditionalFormatting sqref="N17:O17">
    <cfRule type="expression" dxfId="3326" priority="202" stopIfTrue="1">
      <formula>$AE$2&lt;&gt;2</formula>
    </cfRule>
  </conditionalFormatting>
  <conditionalFormatting sqref="N17:O17">
    <cfRule type="expression" dxfId="3325" priority="201" stopIfTrue="1">
      <formula>$AE$2&lt;&gt;2</formula>
    </cfRule>
  </conditionalFormatting>
  <conditionalFormatting sqref="P17:Q17">
    <cfRule type="expression" dxfId="3324" priority="200" stopIfTrue="1">
      <formula>$AE$2&lt;&gt;2</formula>
    </cfRule>
  </conditionalFormatting>
  <conditionalFormatting sqref="P17:Q17">
    <cfRule type="expression" dxfId="3323" priority="199" stopIfTrue="1">
      <formula>$AE$2&lt;&gt;2</formula>
    </cfRule>
  </conditionalFormatting>
  <conditionalFormatting sqref="R17:S17">
    <cfRule type="expression" dxfId="3322" priority="198" stopIfTrue="1">
      <formula>$AE$2&lt;&gt;2</formula>
    </cfRule>
  </conditionalFormatting>
  <conditionalFormatting sqref="R17:S17">
    <cfRule type="expression" dxfId="3321" priority="197" stopIfTrue="1">
      <formula>$AE$2&lt;&gt;2</formula>
    </cfRule>
  </conditionalFormatting>
  <conditionalFormatting sqref="T17:U17">
    <cfRule type="expression" dxfId="3320" priority="196" stopIfTrue="1">
      <formula>$AE$2&lt;&gt;2</formula>
    </cfRule>
  </conditionalFormatting>
  <conditionalFormatting sqref="T17:U17">
    <cfRule type="expression" dxfId="3319" priority="195" stopIfTrue="1">
      <formula>$AE$2&lt;&gt;2</formula>
    </cfRule>
  </conditionalFormatting>
  <conditionalFormatting sqref="B18:C18">
    <cfRule type="expression" dxfId="3318" priority="193" stopIfTrue="1">
      <formula>$AE$2&lt;&gt;2</formula>
    </cfRule>
    <cfRule type="expression" dxfId="3317" priority="194" stopIfTrue="1">
      <formula>$AE$2&lt;&gt;2</formula>
    </cfRule>
  </conditionalFormatting>
  <conditionalFormatting sqref="D18:E18">
    <cfRule type="expression" dxfId="3316" priority="191" stopIfTrue="1">
      <formula>$AE$2&lt;&gt;2</formula>
    </cfRule>
    <cfRule type="expression" dxfId="3315" priority="192" stopIfTrue="1">
      <formula>$AE$2&lt;&gt;2</formula>
    </cfRule>
  </conditionalFormatting>
  <conditionalFormatting sqref="F18:G18">
    <cfRule type="expression" dxfId="3314" priority="190" stopIfTrue="1">
      <formula>$AE$2&lt;&gt;2</formula>
    </cfRule>
  </conditionalFormatting>
  <conditionalFormatting sqref="F18:G18">
    <cfRule type="expression" dxfId="3313" priority="189" stopIfTrue="1">
      <formula>$AE$2&lt;&gt;2</formula>
    </cfRule>
  </conditionalFormatting>
  <conditionalFormatting sqref="H18:I18">
    <cfRule type="expression" dxfId="3312" priority="188" stopIfTrue="1">
      <formula>$AE$2&lt;&gt;2</formula>
    </cfRule>
  </conditionalFormatting>
  <conditionalFormatting sqref="H18:I18">
    <cfRule type="expression" dxfId="3311" priority="187" stopIfTrue="1">
      <formula>$AE$2&lt;&gt;2</formula>
    </cfRule>
  </conditionalFormatting>
  <conditionalFormatting sqref="J18:K18">
    <cfRule type="expression" dxfId="3310" priority="186" stopIfTrue="1">
      <formula>$AE$2&lt;&gt;2</formula>
    </cfRule>
  </conditionalFormatting>
  <conditionalFormatting sqref="J18:K18">
    <cfRule type="expression" dxfId="3309" priority="185" stopIfTrue="1">
      <formula>$AE$2&lt;&gt;2</formula>
    </cfRule>
  </conditionalFormatting>
  <conditionalFormatting sqref="L18:M18">
    <cfRule type="expression" dxfId="3308" priority="184" stopIfTrue="1">
      <formula>$AE$2&lt;&gt;2</formula>
    </cfRule>
  </conditionalFormatting>
  <conditionalFormatting sqref="L18:M18">
    <cfRule type="expression" dxfId="3307" priority="183" stopIfTrue="1">
      <formula>$AE$2&lt;&gt;2</formula>
    </cfRule>
  </conditionalFormatting>
  <conditionalFormatting sqref="N18:O18">
    <cfRule type="expression" dxfId="3306" priority="182" stopIfTrue="1">
      <formula>$AE$2&lt;&gt;2</formula>
    </cfRule>
  </conditionalFormatting>
  <conditionalFormatting sqref="N18:O18">
    <cfRule type="expression" dxfId="3305" priority="181" stopIfTrue="1">
      <formula>$AE$2&lt;&gt;2</formula>
    </cfRule>
  </conditionalFormatting>
  <conditionalFormatting sqref="P18:Q18">
    <cfRule type="expression" dxfId="3304" priority="180" stopIfTrue="1">
      <formula>$AE$2&lt;&gt;2</formula>
    </cfRule>
  </conditionalFormatting>
  <conditionalFormatting sqref="P18:Q18">
    <cfRule type="expression" dxfId="3303" priority="179" stopIfTrue="1">
      <formula>$AE$2&lt;&gt;2</formula>
    </cfRule>
  </conditionalFormatting>
  <conditionalFormatting sqref="R18:S18">
    <cfRule type="expression" dxfId="3302" priority="178" stopIfTrue="1">
      <formula>$AE$2&lt;&gt;2</formula>
    </cfRule>
  </conditionalFormatting>
  <conditionalFormatting sqref="R18:S18">
    <cfRule type="expression" dxfId="3301" priority="177" stopIfTrue="1">
      <formula>$AE$2&lt;&gt;2</formula>
    </cfRule>
  </conditionalFormatting>
  <conditionalFormatting sqref="T18:U18">
    <cfRule type="expression" dxfId="3300" priority="176" stopIfTrue="1">
      <formula>$AE$2&lt;&gt;2</formula>
    </cfRule>
  </conditionalFormatting>
  <conditionalFormatting sqref="T18:U18">
    <cfRule type="expression" dxfId="3299" priority="175" stopIfTrue="1">
      <formula>$AE$2&lt;&gt;2</formula>
    </cfRule>
  </conditionalFormatting>
  <conditionalFormatting sqref="B19:C19">
    <cfRule type="expression" dxfId="3298" priority="173" stopIfTrue="1">
      <formula>$AE$2&lt;&gt;2</formula>
    </cfRule>
    <cfRule type="expression" dxfId="3297" priority="174" stopIfTrue="1">
      <formula>$AE$2&lt;&gt;2</formula>
    </cfRule>
  </conditionalFormatting>
  <conditionalFormatting sqref="D19:E19">
    <cfRule type="expression" dxfId="3296" priority="171" stopIfTrue="1">
      <formula>$AE$2&lt;&gt;2</formula>
    </cfRule>
    <cfRule type="expression" dxfId="3295" priority="172" stopIfTrue="1">
      <formula>$AE$2&lt;&gt;2</formula>
    </cfRule>
  </conditionalFormatting>
  <conditionalFormatting sqref="F19:G19">
    <cfRule type="expression" dxfId="3294" priority="170" stopIfTrue="1">
      <formula>$AE$2&lt;&gt;2</formula>
    </cfRule>
  </conditionalFormatting>
  <conditionalFormatting sqref="F19:G19">
    <cfRule type="expression" dxfId="3293" priority="169" stopIfTrue="1">
      <formula>$AE$2&lt;&gt;2</formula>
    </cfRule>
  </conditionalFormatting>
  <conditionalFormatting sqref="H19:I19">
    <cfRule type="expression" dxfId="3292" priority="168" stopIfTrue="1">
      <formula>$AE$2&lt;&gt;2</formula>
    </cfRule>
  </conditionalFormatting>
  <conditionalFormatting sqref="H19:I19">
    <cfRule type="expression" dxfId="3291" priority="167" stopIfTrue="1">
      <formula>$AE$2&lt;&gt;2</formula>
    </cfRule>
  </conditionalFormatting>
  <conditionalFormatting sqref="J19:K19">
    <cfRule type="expression" dxfId="3290" priority="166" stopIfTrue="1">
      <formula>$AE$2&lt;&gt;2</formula>
    </cfRule>
  </conditionalFormatting>
  <conditionalFormatting sqref="J19:K19">
    <cfRule type="expression" dxfId="3289" priority="165" stopIfTrue="1">
      <formula>$AE$2&lt;&gt;2</formula>
    </cfRule>
  </conditionalFormatting>
  <conditionalFormatting sqref="L19:M19">
    <cfRule type="expression" dxfId="3288" priority="164" stopIfTrue="1">
      <formula>$AE$2&lt;&gt;2</formula>
    </cfRule>
  </conditionalFormatting>
  <conditionalFormatting sqref="L19:M19">
    <cfRule type="expression" dxfId="3287" priority="163" stopIfTrue="1">
      <formula>$AE$2&lt;&gt;2</formula>
    </cfRule>
  </conditionalFormatting>
  <conditionalFormatting sqref="N19:O19">
    <cfRule type="expression" dxfId="3286" priority="162" stopIfTrue="1">
      <formula>$AE$2&lt;&gt;2</formula>
    </cfRule>
  </conditionalFormatting>
  <conditionalFormatting sqref="N19:O19">
    <cfRule type="expression" dxfId="3285" priority="161" stopIfTrue="1">
      <formula>$AE$2&lt;&gt;2</formula>
    </cfRule>
  </conditionalFormatting>
  <conditionalFormatting sqref="P19:Q19">
    <cfRule type="expression" dxfId="3284" priority="160" stopIfTrue="1">
      <formula>$AE$2&lt;&gt;2</formula>
    </cfRule>
  </conditionalFormatting>
  <conditionalFormatting sqref="P19:Q19">
    <cfRule type="expression" dxfId="3283" priority="159" stopIfTrue="1">
      <formula>$AE$2&lt;&gt;2</formula>
    </cfRule>
  </conditionalFormatting>
  <conditionalFormatting sqref="R19:S19">
    <cfRule type="expression" dxfId="3282" priority="158" stopIfTrue="1">
      <formula>$AE$2&lt;&gt;2</formula>
    </cfRule>
  </conditionalFormatting>
  <conditionalFormatting sqref="R19:S19">
    <cfRule type="expression" dxfId="3281" priority="157" stopIfTrue="1">
      <formula>$AE$2&lt;&gt;2</formula>
    </cfRule>
  </conditionalFormatting>
  <conditionalFormatting sqref="T19:U19">
    <cfRule type="expression" dxfId="3280" priority="156" stopIfTrue="1">
      <formula>$AE$2&lt;&gt;2</formula>
    </cfRule>
  </conditionalFormatting>
  <conditionalFormatting sqref="T19:U19">
    <cfRule type="expression" dxfId="3279" priority="155" stopIfTrue="1">
      <formula>$AE$2&lt;&gt;2</formula>
    </cfRule>
  </conditionalFormatting>
  <conditionalFormatting sqref="J26:M26">
    <cfRule type="expression" dxfId="3278" priority="154" stopIfTrue="1">
      <formula>$AE$2&lt;&gt;2</formula>
    </cfRule>
  </conditionalFormatting>
  <conditionalFormatting sqref="J26:M26">
    <cfRule type="expression" dxfId="3277" priority="153" stopIfTrue="1">
      <formula>$AE$2&lt;&gt;2</formula>
    </cfRule>
  </conditionalFormatting>
  <conditionalFormatting sqref="J26:M26">
    <cfRule type="expression" dxfId="3276" priority="152" stopIfTrue="1">
      <formula>$AE$2&lt;&gt;2</formula>
    </cfRule>
  </conditionalFormatting>
  <conditionalFormatting sqref="J26:M26">
    <cfRule type="expression" dxfId="3275" priority="151" stopIfTrue="1">
      <formula>$AE$2&lt;&gt;2</formula>
    </cfRule>
  </conditionalFormatting>
  <conditionalFormatting sqref="N26:O26">
    <cfRule type="expression" dxfId="3274" priority="150" stopIfTrue="1">
      <formula>$AE$2&lt;&gt;2</formula>
    </cfRule>
  </conditionalFormatting>
  <conditionalFormatting sqref="N26:O26">
    <cfRule type="expression" dxfId="3273" priority="149" stopIfTrue="1">
      <formula>$AE$2&lt;&gt;2</formula>
    </cfRule>
  </conditionalFormatting>
  <conditionalFormatting sqref="P26:Q26">
    <cfRule type="expression" dxfId="3272" priority="148" stopIfTrue="1">
      <formula>$AE$2&lt;&gt;2</formula>
    </cfRule>
  </conditionalFormatting>
  <conditionalFormatting sqref="P26:Q26">
    <cfRule type="expression" dxfId="3271" priority="147" stopIfTrue="1">
      <formula>$AE$2&lt;&gt;2</formula>
    </cfRule>
  </conditionalFormatting>
  <conditionalFormatting sqref="R26:S26">
    <cfRule type="expression" dxfId="3270" priority="146" stopIfTrue="1">
      <formula>$AE$2&lt;&gt;2</formula>
    </cfRule>
  </conditionalFormatting>
  <conditionalFormatting sqref="R26:S26">
    <cfRule type="expression" dxfId="3269" priority="145" stopIfTrue="1">
      <formula>$AE$2&lt;&gt;2</formula>
    </cfRule>
  </conditionalFormatting>
  <conditionalFormatting sqref="T26:U26">
    <cfRule type="expression" dxfId="3268" priority="144" stopIfTrue="1">
      <formula>$AE$2&lt;&gt;2</formula>
    </cfRule>
  </conditionalFormatting>
  <conditionalFormatting sqref="T26:U26">
    <cfRule type="expression" dxfId="3267" priority="143" stopIfTrue="1">
      <formula>$AE$2&lt;&gt;2</formula>
    </cfRule>
  </conditionalFormatting>
  <conditionalFormatting sqref="J27:M27">
    <cfRule type="expression" dxfId="3266" priority="142" stopIfTrue="1">
      <formula>$AE$2&lt;&gt;2</formula>
    </cfRule>
  </conditionalFormatting>
  <conditionalFormatting sqref="J27:M27">
    <cfRule type="expression" dxfId="3265" priority="141" stopIfTrue="1">
      <formula>$AE$2&lt;&gt;2</formula>
    </cfRule>
  </conditionalFormatting>
  <conditionalFormatting sqref="J27:M27">
    <cfRule type="expression" dxfId="3264" priority="140" stopIfTrue="1">
      <formula>$AE$2&lt;&gt;2</formula>
    </cfRule>
  </conditionalFormatting>
  <conditionalFormatting sqref="J27:M27">
    <cfRule type="expression" dxfId="3263" priority="139" stopIfTrue="1">
      <formula>$AE$2&lt;&gt;2</formula>
    </cfRule>
  </conditionalFormatting>
  <conditionalFormatting sqref="N27:O27">
    <cfRule type="expression" dxfId="3262" priority="138" stopIfTrue="1">
      <formula>$AE$2&lt;&gt;2</formula>
    </cfRule>
  </conditionalFormatting>
  <conditionalFormatting sqref="N27:O27">
    <cfRule type="expression" dxfId="3261" priority="137" stopIfTrue="1">
      <formula>$AE$2&lt;&gt;2</formula>
    </cfRule>
  </conditionalFormatting>
  <conditionalFormatting sqref="P27:Q27">
    <cfRule type="expression" dxfId="3260" priority="136" stopIfTrue="1">
      <formula>$AE$2&lt;&gt;2</formula>
    </cfRule>
  </conditionalFormatting>
  <conditionalFormatting sqref="P27:Q27">
    <cfRule type="expression" dxfId="3259" priority="135" stopIfTrue="1">
      <formula>$AE$2&lt;&gt;2</formula>
    </cfRule>
  </conditionalFormatting>
  <conditionalFormatting sqref="R27:S27">
    <cfRule type="expression" dxfId="3258" priority="134" stopIfTrue="1">
      <formula>$AE$2&lt;&gt;2</formula>
    </cfRule>
  </conditionalFormatting>
  <conditionalFormatting sqref="R27:S27">
    <cfRule type="expression" dxfId="3257" priority="133" stopIfTrue="1">
      <formula>$AE$2&lt;&gt;2</formula>
    </cfRule>
  </conditionalFormatting>
  <conditionalFormatting sqref="T27:U27">
    <cfRule type="expression" dxfId="3256" priority="132" stopIfTrue="1">
      <formula>$AE$2&lt;&gt;2</formula>
    </cfRule>
  </conditionalFormatting>
  <conditionalFormatting sqref="T27:U27">
    <cfRule type="expression" dxfId="3255" priority="131" stopIfTrue="1">
      <formula>$AE$2&lt;&gt;2</formula>
    </cfRule>
  </conditionalFormatting>
  <conditionalFormatting sqref="J28:M28">
    <cfRule type="expression" dxfId="3254" priority="130" stopIfTrue="1">
      <formula>$AE$2&lt;&gt;2</formula>
    </cfRule>
  </conditionalFormatting>
  <conditionalFormatting sqref="J28:M28">
    <cfRule type="expression" dxfId="3253" priority="129" stopIfTrue="1">
      <formula>$AE$2&lt;&gt;2</formula>
    </cfRule>
  </conditionalFormatting>
  <conditionalFormatting sqref="J28:M28">
    <cfRule type="expression" dxfId="3252" priority="128" stopIfTrue="1">
      <formula>$AE$2&lt;&gt;2</formula>
    </cfRule>
  </conditionalFormatting>
  <conditionalFormatting sqref="J28:M28">
    <cfRule type="expression" dxfId="3251" priority="127" stopIfTrue="1">
      <formula>$AE$2&lt;&gt;2</formula>
    </cfRule>
  </conditionalFormatting>
  <conditionalFormatting sqref="N28:O28">
    <cfRule type="expression" dxfId="3250" priority="126" stopIfTrue="1">
      <formula>$AE$2&lt;&gt;2</formula>
    </cfRule>
  </conditionalFormatting>
  <conditionalFormatting sqref="N28:O28">
    <cfRule type="expression" dxfId="3249" priority="125" stopIfTrue="1">
      <formula>$AE$2&lt;&gt;2</formula>
    </cfRule>
  </conditionalFormatting>
  <conditionalFormatting sqref="P28:Q28">
    <cfRule type="expression" dxfId="3248" priority="124" stopIfTrue="1">
      <formula>$AE$2&lt;&gt;2</formula>
    </cfRule>
  </conditionalFormatting>
  <conditionalFormatting sqref="P28:Q28">
    <cfRule type="expression" dxfId="3247" priority="123" stopIfTrue="1">
      <formula>$AE$2&lt;&gt;2</formula>
    </cfRule>
  </conditionalFormatting>
  <conditionalFormatting sqref="R28:S28">
    <cfRule type="expression" dxfId="3246" priority="122" stopIfTrue="1">
      <formula>$AE$2&lt;&gt;2</formula>
    </cfRule>
  </conditionalFormatting>
  <conditionalFormatting sqref="R28:S28">
    <cfRule type="expression" dxfId="3245" priority="121" stopIfTrue="1">
      <formula>$AE$2&lt;&gt;2</formula>
    </cfRule>
  </conditionalFormatting>
  <conditionalFormatting sqref="T28:U28">
    <cfRule type="expression" dxfId="3244" priority="120" stopIfTrue="1">
      <formula>$AE$2&lt;&gt;2</formula>
    </cfRule>
  </conditionalFormatting>
  <conditionalFormatting sqref="T28:U28">
    <cfRule type="expression" dxfId="3243" priority="119" stopIfTrue="1">
      <formula>$AE$2&lt;&gt;2</formula>
    </cfRule>
  </conditionalFormatting>
  <conditionalFormatting sqref="J35:K35">
    <cfRule type="expression" dxfId="3242" priority="118" stopIfTrue="1">
      <formula>$AE$2&lt;&gt;2</formula>
    </cfRule>
  </conditionalFormatting>
  <conditionalFormatting sqref="J35:K35">
    <cfRule type="expression" dxfId="3241" priority="117" stopIfTrue="1">
      <formula>$AE$2&lt;&gt;2</formula>
    </cfRule>
  </conditionalFormatting>
  <conditionalFormatting sqref="L35:M35">
    <cfRule type="expression" dxfId="3240" priority="116" stopIfTrue="1">
      <formula>$AE$2&lt;&gt;2</formula>
    </cfRule>
  </conditionalFormatting>
  <conditionalFormatting sqref="L35:M35">
    <cfRule type="expression" dxfId="3239" priority="115" stopIfTrue="1">
      <formula>$AE$2&lt;&gt;2</formula>
    </cfRule>
  </conditionalFormatting>
  <conditionalFormatting sqref="N35:O35">
    <cfRule type="expression" dxfId="3238" priority="114" stopIfTrue="1">
      <formula>$AE$2&lt;&gt;2</formula>
    </cfRule>
  </conditionalFormatting>
  <conditionalFormatting sqref="N35:O35">
    <cfRule type="expression" dxfId="3237" priority="113" stopIfTrue="1">
      <formula>$AE$2&lt;&gt;2</formula>
    </cfRule>
  </conditionalFormatting>
  <conditionalFormatting sqref="R35:S35">
    <cfRule type="expression" dxfId="3236" priority="112" stopIfTrue="1">
      <formula>$AE$2&lt;&gt;2</formula>
    </cfRule>
  </conditionalFormatting>
  <conditionalFormatting sqref="R35:S35">
    <cfRule type="expression" dxfId="3235" priority="111" stopIfTrue="1">
      <formula>$AE$2&lt;&gt;2</formula>
    </cfRule>
  </conditionalFormatting>
  <conditionalFormatting sqref="J36:K36">
    <cfRule type="expression" dxfId="3234" priority="110" stopIfTrue="1">
      <formula>$AE$2&lt;&gt;2</formula>
    </cfRule>
  </conditionalFormatting>
  <conditionalFormatting sqref="J36:K36">
    <cfRule type="expression" dxfId="3233" priority="109" stopIfTrue="1">
      <formula>$AE$2&lt;&gt;2</formula>
    </cfRule>
  </conditionalFormatting>
  <conditionalFormatting sqref="L36:M36">
    <cfRule type="expression" dxfId="3232" priority="108" stopIfTrue="1">
      <formula>$AE$2&lt;&gt;2</formula>
    </cfRule>
  </conditionalFormatting>
  <conditionalFormatting sqref="L36:M36">
    <cfRule type="expression" dxfId="3231" priority="107" stopIfTrue="1">
      <formula>$AE$2&lt;&gt;2</formula>
    </cfRule>
  </conditionalFormatting>
  <conditionalFormatting sqref="N36:O36">
    <cfRule type="expression" dxfId="3230" priority="106" stopIfTrue="1">
      <formula>$AE$2&lt;&gt;2</formula>
    </cfRule>
  </conditionalFormatting>
  <conditionalFormatting sqref="N36:O36">
    <cfRule type="expression" dxfId="3229" priority="105" stopIfTrue="1">
      <formula>$AE$2&lt;&gt;2</formula>
    </cfRule>
  </conditionalFormatting>
  <conditionalFormatting sqref="R36:S36">
    <cfRule type="expression" dxfId="3228" priority="104" stopIfTrue="1">
      <formula>$AE$2&lt;&gt;2</formula>
    </cfRule>
  </conditionalFormatting>
  <conditionalFormatting sqref="R36:S36">
    <cfRule type="expression" dxfId="3227" priority="103" stopIfTrue="1">
      <formula>$AE$2&lt;&gt;2</formula>
    </cfRule>
  </conditionalFormatting>
  <conditionalFormatting sqref="J37:K37">
    <cfRule type="expression" dxfId="3226" priority="102" stopIfTrue="1">
      <formula>$AE$2&lt;&gt;2</formula>
    </cfRule>
  </conditionalFormatting>
  <conditionalFormatting sqref="J37:K37">
    <cfRule type="expression" dxfId="3225" priority="101" stopIfTrue="1">
      <formula>$AE$2&lt;&gt;2</formula>
    </cfRule>
  </conditionalFormatting>
  <conditionalFormatting sqref="L37:M37">
    <cfRule type="expression" dxfId="3224" priority="100" stopIfTrue="1">
      <formula>$AE$2&lt;&gt;2</formula>
    </cfRule>
  </conditionalFormatting>
  <conditionalFormatting sqref="L37:M37">
    <cfRule type="expression" dxfId="3223" priority="99" stopIfTrue="1">
      <formula>$AE$2&lt;&gt;2</formula>
    </cfRule>
  </conditionalFormatting>
  <conditionalFormatting sqref="N37:O37">
    <cfRule type="expression" dxfId="3222" priority="98" stopIfTrue="1">
      <formula>$AE$2&lt;&gt;2</formula>
    </cfRule>
  </conditionalFormatting>
  <conditionalFormatting sqref="N37:O37">
    <cfRule type="expression" dxfId="3221" priority="97" stopIfTrue="1">
      <formula>$AE$2&lt;&gt;2</formula>
    </cfRule>
  </conditionalFormatting>
  <conditionalFormatting sqref="R37:S37">
    <cfRule type="expression" dxfId="3220" priority="96" stopIfTrue="1">
      <formula>$AE$2&lt;&gt;2</formula>
    </cfRule>
  </conditionalFormatting>
  <conditionalFormatting sqref="R37:S37">
    <cfRule type="expression" dxfId="3219" priority="95" stopIfTrue="1">
      <formula>$AE$2&lt;&gt;2</formula>
    </cfRule>
  </conditionalFormatting>
  <conditionalFormatting sqref="J38:K38">
    <cfRule type="expression" dxfId="3218" priority="94" stopIfTrue="1">
      <formula>$AE$2&lt;&gt;2</formula>
    </cfRule>
  </conditionalFormatting>
  <conditionalFormatting sqref="J38:K38">
    <cfRule type="expression" dxfId="3217" priority="93" stopIfTrue="1">
      <formula>$AE$2&lt;&gt;2</formula>
    </cfRule>
  </conditionalFormatting>
  <conditionalFormatting sqref="L38:M38">
    <cfRule type="expression" dxfId="3216" priority="92" stopIfTrue="1">
      <formula>$AE$2&lt;&gt;2</formula>
    </cfRule>
  </conditionalFormatting>
  <conditionalFormatting sqref="L38:M38">
    <cfRule type="expression" dxfId="3215" priority="91" stopIfTrue="1">
      <formula>$AE$2&lt;&gt;2</formula>
    </cfRule>
  </conditionalFormatting>
  <conditionalFormatting sqref="N38:O38">
    <cfRule type="expression" dxfId="3214" priority="90" stopIfTrue="1">
      <formula>$AE$2&lt;&gt;2</formula>
    </cfRule>
  </conditionalFormatting>
  <conditionalFormatting sqref="N38:O38">
    <cfRule type="expression" dxfId="3213" priority="89" stopIfTrue="1">
      <formula>$AE$2&lt;&gt;2</formula>
    </cfRule>
  </conditionalFormatting>
  <conditionalFormatting sqref="R38:S38">
    <cfRule type="expression" dxfId="3212" priority="88" stopIfTrue="1">
      <formula>$AE$2&lt;&gt;2</formula>
    </cfRule>
  </conditionalFormatting>
  <conditionalFormatting sqref="R38:S38">
    <cfRule type="expression" dxfId="3211" priority="87" stopIfTrue="1">
      <formula>$AE$2&lt;&gt;2</formula>
    </cfRule>
  </conditionalFormatting>
  <conditionalFormatting sqref="J39:K39">
    <cfRule type="expression" dxfId="3210" priority="86" stopIfTrue="1">
      <formula>$AE$2&lt;&gt;2</formula>
    </cfRule>
  </conditionalFormatting>
  <conditionalFormatting sqref="J39:K39">
    <cfRule type="expression" dxfId="3209" priority="85" stopIfTrue="1">
      <formula>$AE$2&lt;&gt;2</formula>
    </cfRule>
  </conditionalFormatting>
  <conditionalFormatting sqref="L39:M39">
    <cfRule type="expression" dxfId="3208" priority="84" stopIfTrue="1">
      <formula>$AE$2&lt;&gt;2</formula>
    </cfRule>
  </conditionalFormatting>
  <conditionalFormatting sqref="L39:M39">
    <cfRule type="expression" dxfId="3207" priority="83" stopIfTrue="1">
      <formula>$AE$2&lt;&gt;2</formula>
    </cfRule>
  </conditionalFormatting>
  <conditionalFormatting sqref="N39:O39">
    <cfRule type="expression" dxfId="3206" priority="82" stopIfTrue="1">
      <formula>$AE$2&lt;&gt;2</formula>
    </cfRule>
  </conditionalFormatting>
  <conditionalFormatting sqref="N39:O39">
    <cfRule type="expression" dxfId="3205" priority="81" stopIfTrue="1">
      <formula>$AE$2&lt;&gt;2</formula>
    </cfRule>
  </conditionalFormatting>
  <conditionalFormatting sqref="R39:S39">
    <cfRule type="expression" dxfId="3204" priority="80" stopIfTrue="1">
      <formula>$AE$2&lt;&gt;2</formula>
    </cfRule>
  </conditionalFormatting>
  <conditionalFormatting sqref="R39:S39">
    <cfRule type="expression" dxfId="3203" priority="79" stopIfTrue="1">
      <formula>$AE$2&lt;&gt;2</formula>
    </cfRule>
  </conditionalFormatting>
  <conditionalFormatting sqref="V8:W8">
    <cfRule type="expression" dxfId="3202" priority="78">
      <formula>$AE$2&lt;&gt;2</formula>
    </cfRule>
  </conditionalFormatting>
  <conditionalFormatting sqref="X8:Y8">
    <cfRule type="expression" dxfId="3201" priority="77">
      <formula>$AE$2&lt;&gt;2</formula>
    </cfRule>
  </conditionalFormatting>
  <conditionalFormatting sqref="Z8:AA8">
    <cfRule type="expression" dxfId="3200" priority="76">
      <formula>$AE$2&lt;&gt;2</formula>
    </cfRule>
  </conditionalFormatting>
  <conditionalFormatting sqref="V9:W9">
    <cfRule type="expression" dxfId="3199" priority="75">
      <formula>$AE$2&lt;&gt;2</formula>
    </cfRule>
  </conditionalFormatting>
  <conditionalFormatting sqref="X9:Y9">
    <cfRule type="expression" dxfId="3198" priority="74">
      <formula>$AE$2&lt;&gt;2</formula>
    </cfRule>
  </conditionalFormatting>
  <conditionalFormatting sqref="Z9:AA9">
    <cfRule type="expression" dxfId="3197" priority="73">
      <formula>$AE$2&lt;&gt;2</formula>
    </cfRule>
  </conditionalFormatting>
  <conditionalFormatting sqref="V10:W10">
    <cfRule type="expression" dxfId="3196" priority="72">
      <formula>$AE$2&lt;&gt;2</formula>
    </cfRule>
  </conditionalFormatting>
  <conditionalFormatting sqref="X10:Y10">
    <cfRule type="expression" dxfId="3195" priority="71">
      <formula>$AE$2&lt;&gt;2</formula>
    </cfRule>
  </conditionalFormatting>
  <conditionalFormatting sqref="Z10:AA10">
    <cfRule type="expression" dxfId="3194" priority="70">
      <formula>$AE$2&lt;&gt;2</formula>
    </cfRule>
  </conditionalFormatting>
  <conditionalFormatting sqref="V11:W11">
    <cfRule type="expression" dxfId="3193" priority="69">
      <formula>$AE$2&lt;&gt;2</formula>
    </cfRule>
  </conditionalFormatting>
  <conditionalFormatting sqref="X11:Y11">
    <cfRule type="expression" dxfId="3192" priority="68">
      <formula>$AE$2&lt;&gt;2</formula>
    </cfRule>
  </conditionalFormatting>
  <conditionalFormatting sqref="Z11:AA11">
    <cfRule type="expression" dxfId="3191" priority="67">
      <formula>$AE$2&lt;&gt;2</formula>
    </cfRule>
  </conditionalFormatting>
  <conditionalFormatting sqref="V12:W12">
    <cfRule type="expression" dxfId="3190" priority="66">
      <formula>$AE$2&lt;&gt;2</formula>
    </cfRule>
  </conditionalFormatting>
  <conditionalFormatting sqref="X12:Y12">
    <cfRule type="expression" dxfId="3189" priority="65">
      <formula>$AE$2&lt;&gt;2</formula>
    </cfRule>
  </conditionalFormatting>
  <conditionalFormatting sqref="Z12:AA12">
    <cfRule type="expression" dxfId="3188" priority="64">
      <formula>$AE$2&lt;&gt;2</formula>
    </cfRule>
  </conditionalFormatting>
  <conditionalFormatting sqref="V13:W13">
    <cfRule type="expression" dxfId="3187" priority="63">
      <formula>$AE$2&lt;&gt;2</formula>
    </cfRule>
  </conditionalFormatting>
  <conditionalFormatting sqref="X13:Y13">
    <cfRule type="expression" dxfId="3186" priority="62">
      <formula>$AE$2&lt;&gt;2</formula>
    </cfRule>
  </conditionalFormatting>
  <conditionalFormatting sqref="Z13:AA13">
    <cfRule type="expression" dxfId="3185" priority="61">
      <formula>$AE$2&lt;&gt;2</formula>
    </cfRule>
  </conditionalFormatting>
  <conditionalFormatting sqref="V14:W14">
    <cfRule type="expression" dxfId="3184" priority="60">
      <formula>$AE$2&lt;&gt;2</formula>
    </cfRule>
  </conditionalFormatting>
  <conditionalFormatting sqref="X14:Y14">
    <cfRule type="expression" dxfId="3183" priority="59">
      <formula>$AE$2&lt;&gt;2</formula>
    </cfRule>
  </conditionalFormatting>
  <conditionalFormatting sqref="Z14:AA14">
    <cfRule type="expression" dxfId="3182" priority="58">
      <formula>$AE$2&lt;&gt;2</formula>
    </cfRule>
  </conditionalFormatting>
  <conditionalFormatting sqref="V15:W15">
    <cfRule type="expression" dxfId="3181" priority="57">
      <formula>$AE$2&lt;&gt;2</formula>
    </cfRule>
  </conditionalFormatting>
  <conditionalFormatting sqref="X15:Y15">
    <cfRule type="expression" dxfId="3180" priority="56">
      <formula>$AE$2&lt;&gt;2</formula>
    </cfRule>
  </conditionalFormatting>
  <conditionalFormatting sqref="Z15:AA15">
    <cfRule type="expression" dxfId="3179" priority="55">
      <formula>$AE$2&lt;&gt;2</formula>
    </cfRule>
  </conditionalFormatting>
  <conditionalFormatting sqref="V16:W16">
    <cfRule type="expression" dxfId="3178" priority="54">
      <formula>$AE$2&lt;&gt;2</formula>
    </cfRule>
  </conditionalFormatting>
  <conditionalFormatting sqref="X16:Y16">
    <cfRule type="expression" dxfId="3177" priority="53">
      <formula>$AE$2&lt;&gt;2</formula>
    </cfRule>
  </conditionalFormatting>
  <conditionalFormatting sqref="Z16:AA16">
    <cfRule type="expression" dxfId="3176" priority="52">
      <formula>$AE$2&lt;&gt;2</formula>
    </cfRule>
  </conditionalFormatting>
  <conditionalFormatting sqref="V17:W17">
    <cfRule type="expression" dxfId="3175" priority="51">
      <formula>$AE$2&lt;&gt;2</formula>
    </cfRule>
  </conditionalFormatting>
  <conditionalFormatting sqref="X17:Y17">
    <cfRule type="expression" dxfId="3174" priority="50">
      <formula>$AE$2&lt;&gt;2</formula>
    </cfRule>
  </conditionalFormatting>
  <conditionalFormatting sqref="Z17:AA17">
    <cfRule type="expression" dxfId="3173" priority="49">
      <formula>$AE$2&lt;&gt;2</formula>
    </cfRule>
  </conditionalFormatting>
  <conditionalFormatting sqref="V18:W18">
    <cfRule type="expression" dxfId="3172" priority="48">
      <formula>$AE$2&lt;&gt;2</formula>
    </cfRule>
  </conditionalFormatting>
  <conditionalFormatting sqref="X18:Y18">
    <cfRule type="expression" dxfId="3171" priority="47">
      <formula>$AE$2&lt;&gt;2</formula>
    </cfRule>
  </conditionalFormatting>
  <conditionalFormatting sqref="Z18:AA18">
    <cfRule type="expression" dxfId="3170" priority="46">
      <formula>$AE$2&lt;&gt;2</formula>
    </cfRule>
  </conditionalFormatting>
  <conditionalFormatting sqref="V19:W19">
    <cfRule type="expression" dxfId="3169" priority="45">
      <formula>$AE$2&lt;&gt;2</formula>
    </cfRule>
  </conditionalFormatting>
  <conditionalFormatting sqref="X19:Y19">
    <cfRule type="expression" dxfId="3168" priority="44">
      <formula>$AE$2&lt;&gt;2</formula>
    </cfRule>
  </conditionalFormatting>
  <conditionalFormatting sqref="Z19:AA19">
    <cfRule type="expression" dxfId="3167" priority="43">
      <formula>$AE$2&lt;&gt;2</formula>
    </cfRule>
  </conditionalFormatting>
  <conditionalFormatting sqref="V26:W26">
    <cfRule type="expression" dxfId="3166" priority="42">
      <formula>$AE$2&lt;&gt;2</formula>
    </cfRule>
  </conditionalFormatting>
  <conditionalFormatting sqref="X26:Y26">
    <cfRule type="expression" dxfId="3165" priority="41">
      <formula>$AE$2&lt;&gt;2</formula>
    </cfRule>
  </conditionalFormatting>
  <conditionalFormatting sqref="Z26:AA26">
    <cfRule type="expression" dxfId="3164" priority="40">
      <formula>$AE$2&lt;&gt;2</formula>
    </cfRule>
  </conditionalFormatting>
  <conditionalFormatting sqref="V27:W27">
    <cfRule type="expression" dxfId="3163" priority="39">
      <formula>$AE$2&lt;&gt;2</formula>
    </cfRule>
  </conditionalFormatting>
  <conditionalFormatting sqref="X27:Y27">
    <cfRule type="expression" dxfId="3162" priority="38">
      <formula>$AE$2&lt;&gt;2</formula>
    </cfRule>
  </conditionalFormatting>
  <conditionalFormatting sqref="Z27:AA27">
    <cfRule type="expression" dxfId="3161" priority="37">
      <formula>$AE$2&lt;&gt;2</formula>
    </cfRule>
  </conditionalFormatting>
  <conditionalFormatting sqref="V28:W28">
    <cfRule type="expression" dxfId="3160" priority="36">
      <formula>$AE$2&lt;&gt;2</formula>
    </cfRule>
  </conditionalFormatting>
  <conditionalFormatting sqref="X28:Y28">
    <cfRule type="expression" dxfId="3159" priority="35">
      <formula>$AE$2&lt;&gt;2</formula>
    </cfRule>
  </conditionalFormatting>
  <conditionalFormatting sqref="Z28:AA28">
    <cfRule type="expression" dxfId="3158" priority="34">
      <formula>$AE$2&lt;&gt;2</formula>
    </cfRule>
  </conditionalFormatting>
  <conditionalFormatting sqref="V29:W29">
    <cfRule type="expression" dxfId="3157" priority="33">
      <formula>$AE$2&lt;&gt;2</formula>
    </cfRule>
  </conditionalFormatting>
  <conditionalFormatting sqref="X29:Y29">
    <cfRule type="expression" dxfId="3156" priority="32">
      <formula>$AE$2&lt;&gt;2</formula>
    </cfRule>
  </conditionalFormatting>
  <conditionalFormatting sqref="Z29:AA29">
    <cfRule type="expression" dxfId="3155" priority="31">
      <formula>$AE$2&lt;&gt;2</formula>
    </cfRule>
  </conditionalFormatting>
  <conditionalFormatting sqref="P35:Q35">
    <cfRule type="expression" dxfId="3154" priority="30">
      <formula>$AE$2&lt;&gt;2</formula>
    </cfRule>
  </conditionalFormatting>
  <conditionalFormatting sqref="T35:U35">
    <cfRule type="expression" dxfId="3153" priority="29">
      <formula>$AE$2&lt;&gt;2</formula>
    </cfRule>
  </conditionalFormatting>
  <conditionalFormatting sqref="V35:W35">
    <cfRule type="expression" dxfId="3152" priority="28">
      <formula>$AE$2&lt;&gt;2</formula>
    </cfRule>
  </conditionalFormatting>
  <conditionalFormatting sqref="X35:Y35">
    <cfRule type="expression" dxfId="3151" priority="27">
      <formula>$AE$2&lt;&gt;2</formula>
    </cfRule>
  </conditionalFormatting>
  <conditionalFormatting sqref="P36:Q36">
    <cfRule type="expression" dxfId="3150" priority="26">
      <formula>$AE$2&lt;&gt;2</formula>
    </cfRule>
  </conditionalFormatting>
  <conditionalFormatting sqref="T36:U36">
    <cfRule type="expression" dxfId="3149" priority="25">
      <formula>$AE$2&lt;&gt;2</formula>
    </cfRule>
  </conditionalFormatting>
  <conditionalFormatting sqref="V36:W36">
    <cfRule type="expression" dxfId="3148" priority="24">
      <formula>$AE$2&lt;&gt;2</formula>
    </cfRule>
  </conditionalFormatting>
  <conditionalFormatting sqref="X36:Y36">
    <cfRule type="expression" dxfId="3147" priority="23">
      <formula>$AE$2&lt;&gt;2</formula>
    </cfRule>
  </conditionalFormatting>
  <conditionalFormatting sqref="P37:Q37">
    <cfRule type="expression" dxfId="3146" priority="22">
      <formula>$AE$2&lt;&gt;2</formula>
    </cfRule>
  </conditionalFormatting>
  <conditionalFormatting sqref="T37:U37">
    <cfRule type="expression" dxfId="3145" priority="21">
      <formula>$AE$2&lt;&gt;2</formula>
    </cfRule>
  </conditionalFormatting>
  <conditionalFormatting sqref="V37:W37">
    <cfRule type="expression" dxfId="3144" priority="20">
      <formula>$AE$2&lt;&gt;2</formula>
    </cfRule>
  </conditionalFormatting>
  <conditionalFormatting sqref="X37:Y37">
    <cfRule type="expression" dxfId="3143" priority="19">
      <formula>$AE$2&lt;&gt;2</formula>
    </cfRule>
  </conditionalFormatting>
  <conditionalFormatting sqref="P38:Q38">
    <cfRule type="expression" dxfId="3142" priority="18">
      <formula>$AE$2&lt;&gt;2</formula>
    </cfRule>
  </conditionalFormatting>
  <conditionalFormatting sqref="T38:U38">
    <cfRule type="expression" dxfId="3141" priority="17">
      <formula>$AE$2&lt;&gt;2</formula>
    </cfRule>
  </conditionalFormatting>
  <conditionalFormatting sqref="V38:W38">
    <cfRule type="expression" dxfId="3140" priority="16">
      <formula>$AE$2&lt;&gt;2</formula>
    </cfRule>
  </conditionalFormatting>
  <conditionalFormatting sqref="X38:Y38">
    <cfRule type="expression" dxfId="3139" priority="15">
      <formula>$AE$2&lt;&gt;2</formula>
    </cfRule>
  </conditionalFormatting>
  <conditionalFormatting sqref="P39:Q39">
    <cfRule type="expression" dxfId="3138" priority="14">
      <formula>$AE$2&lt;&gt;2</formula>
    </cfRule>
  </conditionalFormatting>
  <conditionalFormatting sqref="T39:U39">
    <cfRule type="expression" dxfId="3137" priority="13">
      <formula>$AE$2&lt;&gt;2</formula>
    </cfRule>
  </conditionalFormatting>
  <conditionalFormatting sqref="V39:W39">
    <cfRule type="expression" dxfId="3136" priority="12">
      <formula>$AE$2&lt;&gt;2</formula>
    </cfRule>
  </conditionalFormatting>
  <conditionalFormatting sqref="X39:Y39">
    <cfRule type="expression" dxfId="3135" priority="11">
      <formula>$AE$2&lt;&gt;2</formula>
    </cfRule>
  </conditionalFormatting>
  <conditionalFormatting sqref="T40:U40">
    <cfRule type="expression" dxfId="3134" priority="10">
      <formula>$AE$2&lt;&gt;2</formula>
    </cfRule>
  </conditionalFormatting>
  <conditionalFormatting sqref="V40:W40">
    <cfRule type="expression" dxfId="3133" priority="9">
      <formula>$AE$2&lt;&gt;2</formula>
    </cfRule>
  </conditionalFormatting>
  <conditionalFormatting sqref="X40:Y40">
    <cfRule type="expression" dxfId="3132" priority="8">
      <formula>$AE$2&lt;&gt;2</formula>
    </cfRule>
  </conditionalFormatting>
  <conditionalFormatting sqref="L43:N43">
    <cfRule type="expression" dxfId="3131" priority="7">
      <formula>$AE$2&lt;&gt;2</formula>
    </cfRule>
  </conditionalFormatting>
  <conditionalFormatting sqref="Q43:R43">
    <cfRule type="expression" dxfId="3130" priority="6">
      <formula>$AE$2&lt;&gt;2</formula>
    </cfRule>
  </conditionalFormatting>
  <conditionalFormatting sqref="U43:V43">
    <cfRule type="expression" dxfId="3129" priority="5">
      <formula>$AE$2&lt;&gt;2</formula>
    </cfRule>
  </conditionalFormatting>
  <conditionalFormatting sqref="Y43:Z43">
    <cfRule type="expression" dxfId="3128" priority="4">
      <formula>$AE$2&lt;&gt;2</formula>
    </cfRule>
  </conditionalFormatting>
  <conditionalFormatting sqref="W44:Y44">
    <cfRule type="expression" dxfId="3127" priority="3">
      <formula>$AE$2&lt;&gt;2</formula>
    </cfRule>
  </conditionalFormatting>
  <conditionalFormatting sqref="W45:Y45">
    <cfRule type="expression" dxfId="3126" priority="2">
      <formula>$AE$2&lt;&gt;2</formula>
    </cfRule>
  </conditionalFormatting>
  <conditionalFormatting sqref="W46:Y46">
    <cfRule type="expression" dxfId="3125" priority="1">
      <formula>$AE$2&lt;&gt;2</formula>
    </cfRule>
  </conditionalFormatting>
  <dataValidations count="1">
    <dataValidation type="list" allowBlank="1" showInputMessage="1" showErrorMessage="1" sqref="M14:M19 L8:L19 M8:M11 T26:T28 U26 U28" xr:uid="{00000000-0002-0000-02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13</xdr:col>
                    <xdr:colOff>190500</xdr:colOff>
                    <xdr:row>7</xdr:row>
                    <xdr:rowOff>47625</xdr:rowOff>
                  </from>
                  <to>
                    <xdr:col>14</xdr:col>
                    <xdr:colOff>200025</xdr:colOff>
                    <xdr:row>7</xdr:row>
                    <xdr:rowOff>257175</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13</xdr:col>
                    <xdr:colOff>190500</xdr:colOff>
                    <xdr:row>8</xdr:row>
                    <xdr:rowOff>47625</xdr:rowOff>
                  </from>
                  <to>
                    <xdr:col>14</xdr:col>
                    <xdr:colOff>200025</xdr:colOff>
                    <xdr:row>8</xdr:row>
                    <xdr:rowOff>257175</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13</xdr:col>
                    <xdr:colOff>190500</xdr:colOff>
                    <xdr:row>14</xdr:row>
                    <xdr:rowOff>47625</xdr:rowOff>
                  </from>
                  <to>
                    <xdr:col>14</xdr:col>
                    <xdr:colOff>200025</xdr:colOff>
                    <xdr:row>14</xdr:row>
                    <xdr:rowOff>257175</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13</xdr:col>
                    <xdr:colOff>190500</xdr:colOff>
                    <xdr:row>15</xdr:row>
                    <xdr:rowOff>47625</xdr:rowOff>
                  </from>
                  <to>
                    <xdr:col>14</xdr:col>
                    <xdr:colOff>200025</xdr:colOff>
                    <xdr:row>15</xdr:row>
                    <xdr:rowOff>257175</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13</xdr:col>
                    <xdr:colOff>190500</xdr:colOff>
                    <xdr:row>16</xdr:row>
                    <xdr:rowOff>47625</xdr:rowOff>
                  </from>
                  <to>
                    <xdr:col>14</xdr:col>
                    <xdr:colOff>200025</xdr:colOff>
                    <xdr:row>16</xdr:row>
                    <xdr:rowOff>257175</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13</xdr:col>
                    <xdr:colOff>190500</xdr:colOff>
                    <xdr:row>17</xdr:row>
                    <xdr:rowOff>47625</xdr:rowOff>
                  </from>
                  <to>
                    <xdr:col>14</xdr:col>
                    <xdr:colOff>200025</xdr:colOff>
                    <xdr:row>17</xdr:row>
                    <xdr:rowOff>257175</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13</xdr:col>
                    <xdr:colOff>190500</xdr:colOff>
                    <xdr:row>18</xdr:row>
                    <xdr:rowOff>47625</xdr:rowOff>
                  </from>
                  <to>
                    <xdr:col>14</xdr:col>
                    <xdr:colOff>200025</xdr:colOff>
                    <xdr:row>18</xdr:row>
                    <xdr:rowOff>257175</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13</xdr:col>
                    <xdr:colOff>190500</xdr:colOff>
                    <xdr:row>9</xdr:row>
                    <xdr:rowOff>47625</xdr:rowOff>
                  </from>
                  <to>
                    <xdr:col>14</xdr:col>
                    <xdr:colOff>200025</xdr:colOff>
                    <xdr:row>9</xdr:row>
                    <xdr:rowOff>257175</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13</xdr:col>
                    <xdr:colOff>190500</xdr:colOff>
                    <xdr:row>10</xdr:row>
                    <xdr:rowOff>47625</xdr:rowOff>
                  </from>
                  <to>
                    <xdr:col>14</xdr:col>
                    <xdr:colOff>200025</xdr:colOff>
                    <xdr:row>10</xdr:row>
                    <xdr:rowOff>257175</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13</xdr:col>
                    <xdr:colOff>190500</xdr:colOff>
                    <xdr:row>13</xdr:row>
                    <xdr:rowOff>47625</xdr:rowOff>
                  </from>
                  <to>
                    <xdr:col>14</xdr:col>
                    <xdr:colOff>200025</xdr:colOff>
                    <xdr:row>13</xdr:row>
                    <xdr:rowOff>257175</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13</xdr:col>
                    <xdr:colOff>190500</xdr:colOff>
                    <xdr:row>11</xdr:row>
                    <xdr:rowOff>47625</xdr:rowOff>
                  </from>
                  <to>
                    <xdr:col>14</xdr:col>
                    <xdr:colOff>200025</xdr:colOff>
                    <xdr:row>11</xdr:row>
                    <xdr:rowOff>257175</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13</xdr:col>
                    <xdr:colOff>190500</xdr:colOff>
                    <xdr:row>12</xdr:row>
                    <xdr:rowOff>47625</xdr:rowOff>
                  </from>
                  <to>
                    <xdr:col>14</xdr:col>
                    <xdr:colOff>200025</xdr:colOff>
                    <xdr:row>12</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68</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W4" s="360"/>
      <c r="X4" s="359"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c r="M8" s="311"/>
      <c r="N8" s="331"/>
      <c r="O8" s="332"/>
      <c r="P8" s="333"/>
      <c r="Q8" s="334"/>
      <c r="R8" s="335"/>
      <c r="S8" s="336"/>
      <c r="T8" s="337"/>
      <c r="U8" s="333"/>
      <c r="V8" s="338" t="str">
        <f>IF(D8="","",AD8)</f>
        <v/>
      </c>
      <c r="W8" s="338"/>
      <c r="X8" s="338" t="str">
        <f t="shared" ref="X8:X19" si="0">IF(D8="","",IF(ISERROR(AE8),"-",AE8))</f>
        <v/>
      </c>
      <c r="Y8" s="338"/>
      <c r="Z8" s="338" t="str">
        <f>IF(D8="","",D8*F8*AN8)</f>
        <v/>
      </c>
      <c r="AA8" s="365"/>
      <c r="AD8" s="2" t="e">
        <f>D8*F8*J8*$V$4*AH8</f>
        <v>#VALUE!</v>
      </c>
      <c r="AE8" s="2" t="e">
        <f>D8*F8*J8*$X$4*AI8</f>
        <v>#VALUE!</v>
      </c>
      <c r="AG8" s="3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9" t="str">
        <f t="shared" ref="AO8:AO19" si="1">IF(L8="","FALSE",IF(L8="雨戸",0.1,IF(L8="ｼｬｯﾀｰ",0.1,IF(L8="障子",0.18,IF(L8="風除室",0.1)))))</f>
        <v>FALSE</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2">IF(D9="","",AD9)</f>
        <v/>
      </c>
      <c r="W9" s="211"/>
      <c r="X9" s="211" t="str">
        <f t="shared" si="0"/>
        <v/>
      </c>
      <c r="Y9" s="211"/>
      <c r="Z9" s="211" t="str">
        <f t="shared" ref="Z9:Z19" si="3">IF(D9="","",D9*F9*AN9)</f>
        <v/>
      </c>
      <c r="AA9" s="212"/>
      <c r="AD9" s="2" t="e">
        <f t="shared" ref="AD9:AD19" si="4">D9*F9*J9*$V$4*AH9</f>
        <v>#VALUE!</v>
      </c>
      <c r="AE9" s="2" t="e">
        <f t="shared" ref="AE9:AE19" si="5">D9*F9*J9*$X$4*AI9</f>
        <v>#VALUE!</v>
      </c>
      <c r="AG9" s="3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9" t="str">
        <f t="shared" si="1"/>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2"/>
        <v/>
      </c>
      <c r="W10" s="211"/>
      <c r="X10" s="211" t="str">
        <f t="shared" si="0"/>
        <v/>
      </c>
      <c r="Y10" s="211"/>
      <c r="Z10" s="211" t="str">
        <f t="shared" si="3"/>
        <v/>
      </c>
      <c r="AA10" s="212"/>
      <c r="AD10" s="2" t="e">
        <f t="shared" si="4"/>
        <v>#VALUE!</v>
      </c>
      <c r="AE10" s="2" t="e">
        <f t="shared" si="5"/>
        <v>#VALUE!</v>
      </c>
      <c r="AG10" s="37" t="b">
        <v>0</v>
      </c>
      <c r="AH10" s="2" t="str">
        <f t="shared" si="6"/>
        <v>エラー</v>
      </c>
      <c r="AI10" s="2" t="str">
        <f t="shared" si="7"/>
        <v>エラー</v>
      </c>
      <c r="AK10" s="2" t="e">
        <f t="shared" si="8"/>
        <v>#DIV/0!</v>
      </c>
      <c r="AL10" s="2" t="e">
        <f t="shared" si="9"/>
        <v>#DIV/0!</v>
      </c>
      <c r="AN10" s="2">
        <f t="shared" si="10"/>
        <v>0</v>
      </c>
      <c r="AO10" s="19" t="str">
        <f t="shared" si="1"/>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2"/>
        <v/>
      </c>
      <c r="W11" s="211"/>
      <c r="X11" s="211" t="str">
        <f t="shared" si="0"/>
        <v/>
      </c>
      <c r="Y11" s="211"/>
      <c r="Z11" s="211" t="str">
        <f t="shared" si="3"/>
        <v/>
      </c>
      <c r="AA11" s="212"/>
      <c r="AD11" s="2" t="e">
        <f t="shared" si="4"/>
        <v>#VALUE!</v>
      </c>
      <c r="AE11" s="2" t="e">
        <f t="shared" si="5"/>
        <v>#VALUE!</v>
      </c>
      <c r="AG11" s="37" t="b">
        <v>0</v>
      </c>
      <c r="AH11" s="2" t="str">
        <f t="shared" si="6"/>
        <v>エラー</v>
      </c>
      <c r="AI11" s="2" t="str">
        <f t="shared" si="7"/>
        <v>エラー</v>
      </c>
      <c r="AK11" s="2" t="e">
        <f t="shared" si="8"/>
        <v>#DIV/0!</v>
      </c>
      <c r="AL11" s="2" t="e">
        <f t="shared" si="9"/>
        <v>#DIV/0!</v>
      </c>
      <c r="AN11" s="2">
        <f t="shared" si="10"/>
        <v>0</v>
      </c>
      <c r="AO11" s="19" t="str">
        <f t="shared" si="1"/>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2"/>
        <v/>
      </c>
      <c r="W12" s="210"/>
      <c r="X12" s="209" t="str">
        <f t="shared" si="0"/>
        <v/>
      </c>
      <c r="Y12" s="210"/>
      <c r="Z12" s="209" t="str">
        <f t="shared" si="3"/>
        <v/>
      </c>
      <c r="AA12" s="232"/>
      <c r="AD12" s="2" t="e">
        <f t="shared" si="4"/>
        <v>#VALUE!</v>
      </c>
      <c r="AE12" s="2" t="e">
        <f t="shared" si="5"/>
        <v>#VALUE!</v>
      </c>
      <c r="AG12" s="37" t="b">
        <v>0</v>
      </c>
      <c r="AH12" s="2" t="str">
        <f t="shared" si="6"/>
        <v>エラー</v>
      </c>
      <c r="AI12" s="2" t="str">
        <f t="shared" si="7"/>
        <v>エラー</v>
      </c>
      <c r="AK12" s="2" t="e">
        <f t="shared" si="8"/>
        <v>#DIV/0!</v>
      </c>
      <c r="AL12" s="2" t="e">
        <f t="shared" si="9"/>
        <v>#DIV/0!</v>
      </c>
      <c r="AN12" s="2">
        <f t="shared" si="10"/>
        <v>0</v>
      </c>
      <c r="AO12" s="19" t="str">
        <f t="shared" si="1"/>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2"/>
        <v/>
      </c>
      <c r="W13" s="210"/>
      <c r="X13" s="209" t="str">
        <f t="shared" si="0"/>
        <v/>
      </c>
      <c r="Y13" s="210"/>
      <c r="Z13" s="209" t="str">
        <f t="shared" si="3"/>
        <v/>
      </c>
      <c r="AA13" s="232"/>
      <c r="AD13" s="2" t="e">
        <f t="shared" si="4"/>
        <v>#VALUE!</v>
      </c>
      <c r="AE13" s="2" t="e">
        <f t="shared" si="5"/>
        <v>#VALUE!</v>
      </c>
      <c r="AG13" s="37" t="b">
        <v>0</v>
      </c>
      <c r="AH13" s="2" t="str">
        <f t="shared" si="6"/>
        <v>エラー</v>
      </c>
      <c r="AI13" s="2" t="str">
        <f t="shared" si="7"/>
        <v>エラー</v>
      </c>
      <c r="AK13" s="2" t="e">
        <f t="shared" si="8"/>
        <v>#DIV/0!</v>
      </c>
      <c r="AL13" s="2" t="e">
        <f t="shared" si="9"/>
        <v>#DIV/0!</v>
      </c>
      <c r="AN13" s="2">
        <f t="shared" si="10"/>
        <v>0</v>
      </c>
      <c r="AO13" s="19" t="str">
        <f t="shared" si="1"/>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2"/>
        <v/>
      </c>
      <c r="W14" s="211"/>
      <c r="X14" s="211" t="str">
        <f t="shared" si="0"/>
        <v/>
      </c>
      <c r="Y14" s="211"/>
      <c r="Z14" s="211" t="str">
        <f t="shared" si="3"/>
        <v/>
      </c>
      <c r="AA14" s="212"/>
      <c r="AD14" s="2" t="e">
        <f t="shared" si="4"/>
        <v>#VALUE!</v>
      </c>
      <c r="AE14" s="2" t="e">
        <f t="shared" si="5"/>
        <v>#VALUE!</v>
      </c>
      <c r="AG14" s="37" t="b">
        <v>0</v>
      </c>
      <c r="AH14" s="2" t="str">
        <f t="shared" si="6"/>
        <v>エラー</v>
      </c>
      <c r="AI14" s="2" t="str">
        <f t="shared" si="7"/>
        <v>エラー</v>
      </c>
      <c r="AK14" s="2" t="e">
        <f t="shared" si="8"/>
        <v>#DIV/0!</v>
      </c>
      <c r="AL14" s="2" t="e">
        <f t="shared" si="9"/>
        <v>#DIV/0!</v>
      </c>
      <c r="AN14" s="2">
        <f t="shared" si="10"/>
        <v>0</v>
      </c>
      <c r="AO14" s="19" t="str">
        <f t="shared" si="1"/>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2"/>
        <v/>
      </c>
      <c r="W15" s="210"/>
      <c r="X15" s="211" t="str">
        <f t="shared" si="0"/>
        <v/>
      </c>
      <c r="Y15" s="211"/>
      <c r="Z15" s="211" t="str">
        <f t="shared" si="3"/>
        <v/>
      </c>
      <c r="AA15" s="212"/>
      <c r="AD15" s="2" t="e">
        <f t="shared" si="4"/>
        <v>#VALUE!</v>
      </c>
      <c r="AE15" s="2" t="e">
        <f t="shared" si="5"/>
        <v>#VALUE!</v>
      </c>
      <c r="AG15" s="37" t="b">
        <v>0</v>
      </c>
      <c r="AH15" s="2" t="str">
        <f t="shared" si="6"/>
        <v>エラー</v>
      </c>
      <c r="AI15" s="2" t="str">
        <f t="shared" si="7"/>
        <v>エラー</v>
      </c>
      <c r="AK15" s="2" t="e">
        <f t="shared" si="8"/>
        <v>#DIV/0!</v>
      </c>
      <c r="AL15" s="2" t="e">
        <f t="shared" si="9"/>
        <v>#DIV/0!</v>
      </c>
      <c r="AN15" s="2">
        <f t="shared" si="10"/>
        <v>0</v>
      </c>
      <c r="AO15" s="19" t="str">
        <f t="shared" si="1"/>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2"/>
        <v/>
      </c>
      <c r="W16" s="210"/>
      <c r="X16" s="211" t="str">
        <f t="shared" si="0"/>
        <v/>
      </c>
      <c r="Y16" s="211"/>
      <c r="Z16" s="211" t="str">
        <f t="shared" si="3"/>
        <v/>
      </c>
      <c r="AA16" s="212"/>
      <c r="AD16" s="2" t="e">
        <f t="shared" si="4"/>
        <v>#VALUE!</v>
      </c>
      <c r="AE16" s="2" t="e">
        <f t="shared" si="5"/>
        <v>#VALUE!</v>
      </c>
      <c r="AG16" s="37" t="b">
        <v>0</v>
      </c>
      <c r="AH16" s="2" t="str">
        <f t="shared" si="6"/>
        <v>エラー</v>
      </c>
      <c r="AI16" s="2" t="str">
        <f t="shared" si="7"/>
        <v>エラー</v>
      </c>
      <c r="AK16" s="2" t="e">
        <f t="shared" si="8"/>
        <v>#DIV/0!</v>
      </c>
      <c r="AL16" s="2" t="e">
        <f t="shared" si="9"/>
        <v>#DIV/0!</v>
      </c>
      <c r="AN16" s="2">
        <f t="shared" si="10"/>
        <v>0</v>
      </c>
      <c r="AO16" s="19" t="str">
        <f t="shared" si="1"/>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2"/>
        <v/>
      </c>
      <c r="W17" s="210"/>
      <c r="X17" s="211" t="str">
        <f t="shared" si="0"/>
        <v/>
      </c>
      <c r="Y17" s="211"/>
      <c r="Z17" s="211" t="str">
        <f t="shared" si="3"/>
        <v/>
      </c>
      <c r="AA17" s="212"/>
      <c r="AD17" s="2" t="e">
        <f t="shared" si="4"/>
        <v>#VALUE!</v>
      </c>
      <c r="AE17" s="2" t="e">
        <f t="shared" si="5"/>
        <v>#VALUE!</v>
      </c>
      <c r="AG17" s="37" t="b">
        <v>0</v>
      </c>
      <c r="AH17" s="2" t="str">
        <f t="shared" si="6"/>
        <v>エラー</v>
      </c>
      <c r="AI17" s="2" t="str">
        <f t="shared" si="7"/>
        <v>エラー</v>
      </c>
      <c r="AK17" s="2" t="e">
        <f t="shared" si="8"/>
        <v>#DIV/0!</v>
      </c>
      <c r="AL17" s="2" t="e">
        <f t="shared" si="9"/>
        <v>#DIV/0!</v>
      </c>
      <c r="AN17" s="2">
        <f t="shared" si="10"/>
        <v>0</v>
      </c>
      <c r="AO17" s="19" t="str">
        <f t="shared" si="1"/>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2"/>
        <v/>
      </c>
      <c r="W18" s="210"/>
      <c r="X18" s="211" t="str">
        <f t="shared" si="0"/>
        <v/>
      </c>
      <c r="Y18" s="211"/>
      <c r="Z18" s="211" t="str">
        <f t="shared" si="3"/>
        <v/>
      </c>
      <c r="AA18" s="212"/>
      <c r="AD18" s="2" t="e">
        <f t="shared" si="4"/>
        <v>#VALUE!</v>
      </c>
      <c r="AE18" s="2" t="e">
        <f t="shared" si="5"/>
        <v>#VALUE!</v>
      </c>
      <c r="AG18" s="37" t="b">
        <v>0</v>
      </c>
      <c r="AH18" s="2" t="str">
        <f t="shared" si="6"/>
        <v>エラー</v>
      </c>
      <c r="AI18" s="2" t="str">
        <f t="shared" si="7"/>
        <v>エラー</v>
      </c>
      <c r="AK18" s="2" t="e">
        <f t="shared" si="8"/>
        <v>#DIV/0!</v>
      </c>
      <c r="AL18" s="2" t="e">
        <f t="shared" si="9"/>
        <v>#DIV/0!</v>
      </c>
      <c r="AN18" s="2">
        <f t="shared" si="10"/>
        <v>0</v>
      </c>
      <c r="AO18" s="19" t="str">
        <f t="shared" si="1"/>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2"/>
        <v/>
      </c>
      <c r="W19" s="210"/>
      <c r="X19" s="211" t="str">
        <f t="shared" si="0"/>
        <v/>
      </c>
      <c r="Y19" s="211"/>
      <c r="Z19" s="220" t="str">
        <f t="shared" si="3"/>
        <v/>
      </c>
      <c r="AA19" s="223"/>
      <c r="AD19" s="2" t="e">
        <f t="shared" si="4"/>
        <v>#VALUE!</v>
      </c>
      <c r="AE19" s="2" t="e">
        <f t="shared" si="5"/>
        <v>#VALUE!</v>
      </c>
      <c r="AG19" s="37" t="b">
        <v>0</v>
      </c>
      <c r="AH19" s="2" t="str">
        <f t="shared" si="6"/>
        <v>エラー</v>
      </c>
      <c r="AI19" s="2" t="str">
        <f t="shared" si="7"/>
        <v>エラー</v>
      </c>
      <c r="AK19" s="2" t="e">
        <f t="shared" si="8"/>
        <v>#DIV/0!</v>
      </c>
      <c r="AL19" s="2" t="e">
        <f t="shared" si="9"/>
        <v>#DIV/0!</v>
      </c>
      <c r="AN19" s="2">
        <f t="shared" si="10"/>
        <v>0</v>
      </c>
      <c r="AO19" s="19" t="str">
        <f t="shared" si="1"/>
        <v>FALSE</v>
      </c>
    </row>
    <row r="20" spans="2:41" s="2" customFormat="1" ht="21.95" customHeight="1" thickBot="1">
      <c r="B20" s="194" t="s">
        <v>70</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c r="U28" s="275"/>
      <c r="V28" s="264" t="str">
        <f>IF(N28="","",N28*P28*R28*0.034*$V$4)</f>
        <v/>
      </c>
      <c r="W28" s="264"/>
      <c r="X28" s="264" t="str">
        <f>IF(N28="","",IF(ISERROR(N28*P28*R28*0.034*$X$4),"-",N28*P28*R28*0.034*$X$4))</f>
        <v/>
      </c>
      <c r="Y28" s="264"/>
      <c r="Z28" s="264" t="str">
        <f>IF(N28="","",N28*P28*AN28)</f>
        <v/>
      </c>
      <c r="AA28" s="265"/>
      <c r="AD28" s="37"/>
      <c r="AN28" s="2">
        <f>IF(AO28="FALSE",R28,IF(T28="風除室",1/((1/R28)+0.1),0.5*R28+0.5*(1/((1/R28)+AO28))))</f>
        <v>0</v>
      </c>
      <c r="AO28" s="19" t="str">
        <f>IF(T28="","FALSE",IF(T28="雨戸",0.1,IF(T28="ｼｬｯﾀｰ",0.1,IF(T28="障子",0.18,IF(T28="風除室",0.1)))))</f>
        <v>FALSE</v>
      </c>
    </row>
    <row r="29" spans="2:41" s="2" customFormat="1" ht="21.95" customHeight="1" thickBot="1">
      <c r="J29" s="194" t="s">
        <v>263</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1">IF(L36="","",L36-N36)</f>
        <v/>
      </c>
      <c r="Q36" s="229"/>
      <c r="R36" s="226"/>
      <c r="S36" s="227"/>
      <c r="T36" s="209" t="str">
        <f t="shared" ref="T36:T39" si="12">IF(P36="","",P36*R36*0.034*$V$4)</f>
        <v/>
      </c>
      <c r="U36" s="210"/>
      <c r="V36" s="209" t="str">
        <f t="shared" ref="V36:V39" si="13">IF(P36="","",IF(ISERROR(P36*R36*0.034*$X$4),"-",P36*R36*0.034*$X$4))</f>
        <v/>
      </c>
      <c r="W36" s="210"/>
      <c r="X36" s="209" t="str">
        <f t="shared" ref="X36:X39" si="14">IF(R36="","",R36*P36)</f>
        <v/>
      </c>
      <c r="Y36" s="232"/>
      <c r="AD36" s="37"/>
      <c r="AE36" s="37"/>
      <c r="AF36" s="37"/>
    </row>
    <row r="37" spans="2:41" s="2" customFormat="1" ht="21.95" customHeight="1">
      <c r="J37" s="224"/>
      <c r="K37" s="225"/>
      <c r="L37" s="226"/>
      <c r="M37" s="227"/>
      <c r="N37" s="226"/>
      <c r="O37" s="227"/>
      <c r="P37" s="228" t="str">
        <f t="shared" si="11"/>
        <v/>
      </c>
      <c r="Q37" s="229"/>
      <c r="R37" s="226"/>
      <c r="S37" s="227"/>
      <c r="T37" s="209" t="str">
        <f t="shared" si="12"/>
        <v/>
      </c>
      <c r="U37" s="210"/>
      <c r="V37" s="209" t="str">
        <f t="shared" si="13"/>
        <v/>
      </c>
      <c r="W37" s="210"/>
      <c r="X37" s="209" t="str">
        <f t="shared" si="14"/>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2"/>
        <v/>
      </c>
      <c r="U38" s="211"/>
      <c r="V38" s="209" t="str">
        <f t="shared" si="13"/>
        <v/>
      </c>
      <c r="W38" s="210"/>
      <c r="X38" s="211" t="str">
        <f t="shared" si="14"/>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2"/>
        <v/>
      </c>
      <c r="U39" s="220"/>
      <c r="V39" s="221" t="str">
        <f t="shared" si="13"/>
        <v/>
      </c>
      <c r="W39" s="222"/>
      <c r="X39" s="220" t="str">
        <f t="shared" si="14"/>
        <v/>
      </c>
      <c r="Y39" s="223"/>
      <c r="AD39" s="37"/>
      <c r="AE39" s="37"/>
      <c r="AF39" s="37"/>
    </row>
    <row r="40" spans="2:41" s="2" customFormat="1" ht="21.95" customHeight="1" thickBot="1">
      <c r="J40" s="194" t="s">
        <v>71</v>
      </c>
      <c r="K40" s="195"/>
      <c r="L40" s="195"/>
      <c r="M40" s="195"/>
      <c r="N40" s="195"/>
      <c r="O40" s="195"/>
      <c r="P40" s="195"/>
      <c r="Q40" s="195"/>
      <c r="R40" s="195"/>
      <c r="S40" s="195"/>
      <c r="T40" s="196">
        <f>SUM(T35:U39)</f>
        <v>0</v>
      </c>
      <c r="U40" s="196"/>
      <c r="V40" s="196">
        <f>IF(共通条件・結果!AA7="８地域","-",SUM(V35:W39))</f>
        <v>0</v>
      </c>
      <c r="W40" s="196"/>
      <c r="X40" s="196">
        <f>SUM(X35:Y39)</f>
        <v>0</v>
      </c>
      <c r="Y40" s="197"/>
    </row>
    <row r="41" spans="2:41" s="2" customFormat="1" ht="12">
      <c r="J41" s="52" t="s">
        <v>157</v>
      </c>
    </row>
    <row r="42" spans="2:41" s="2" customFormat="1" ht="21.95" customHeight="1" thickBot="1">
      <c r="B42" s="4" t="s">
        <v>72</v>
      </c>
    </row>
    <row r="43" spans="2:41" s="2" customFormat="1" ht="21.95" customHeight="1">
      <c r="B43" s="198" t="s">
        <v>67</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8">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3124" priority="393" stopIfTrue="1">
      <formula>$AE$2&lt;&gt;2</formula>
    </cfRule>
    <cfRule type="expression" dxfId="3123" priority="394" stopIfTrue="1">
      <formula>$AE$2&lt;&gt;2</formula>
    </cfRule>
  </conditionalFormatting>
  <conditionalFormatting sqref="D8:E8">
    <cfRule type="expression" dxfId="3122" priority="391" stopIfTrue="1">
      <formula>$AE$2&lt;&gt;2</formula>
    </cfRule>
    <cfRule type="expression" dxfId="3121" priority="392" stopIfTrue="1">
      <formula>$AE$2&lt;&gt;2</formula>
    </cfRule>
  </conditionalFormatting>
  <conditionalFormatting sqref="F8:G8">
    <cfRule type="expression" dxfId="3120" priority="389" stopIfTrue="1">
      <formula>$AE$2&lt;&gt;2</formula>
    </cfRule>
    <cfRule type="expression" dxfId="3119" priority="390" stopIfTrue="1">
      <formula>$AE$2&lt;&gt;2</formula>
    </cfRule>
  </conditionalFormatting>
  <conditionalFormatting sqref="H8:I8">
    <cfRule type="expression" dxfId="3118" priority="387" stopIfTrue="1">
      <formula>$AE$2&lt;&gt;2</formula>
    </cfRule>
    <cfRule type="expression" dxfId="3117" priority="388" stopIfTrue="1">
      <formula>$AE$2&lt;&gt;2</formula>
    </cfRule>
  </conditionalFormatting>
  <conditionalFormatting sqref="J8:K8">
    <cfRule type="expression" dxfId="3116" priority="385" stopIfTrue="1">
      <formula>$AE$2&lt;&gt;2</formula>
    </cfRule>
    <cfRule type="expression" dxfId="3115" priority="386" stopIfTrue="1">
      <formula>$AE$2&lt;&gt;2</formula>
    </cfRule>
  </conditionalFormatting>
  <conditionalFormatting sqref="L8:M8">
    <cfRule type="expression" dxfId="3114" priority="383" stopIfTrue="1">
      <formula>$AE$2&lt;&gt;2</formula>
    </cfRule>
    <cfRule type="expression" dxfId="3113" priority="384" stopIfTrue="1">
      <formula>$AE$2&lt;&gt;2</formula>
    </cfRule>
  </conditionalFormatting>
  <conditionalFormatting sqref="N8:O8">
    <cfRule type="expression" dxfId="3112" priority="381" stopIfTrue="1">
      <formula>$AE$2&lt;&gt;2</formula>
    </cfRule>
    <cfRule type="expression" dxfId="3111" priority="382" stopIfTrue="1">
      <formula>$AE$2&lt;&gt;2</formula>
    </cfRule>
  </conditionalFormatting>
  <conditionalFormatting sqref="P8:Q8">
    <cfRule type="expression" dxfId="3110" priority="379" stopIfTrue="1">
      <formula>$AE$2&lt;&gt;2</formula>
    </cfRule>
    <cfRule type="expression" dxfId="3109" priority="380" stopIfTrue="1">
      <formula>$AE$2&lt;&gt;2</formula>
    </cfRule>
  </conditionalFormatting>
  <conditionalFormatting sqref="R8:S8">
    <cfRule type="expression" dxfId="3108" priority="377" stopIfTrue="1">
      <formula>$AE$2&lt;&gt;2</formula>
    </cfRule>
    <cfRule type="expression" dxfId="3107" priority="378" stopIfTrue="1">
      <formula>$AE$2&lt;&gt;2</formula>
    </cfRule>
  </conditionalFormatting>
  <conditionalFormatting sqref="T8:U8">
    <cfRule type="expression" dxfId="3106" priority="375" stopIfTrue="1">
      <formula>$AE$2&lt;&gt;2</formula>
    </cfRule>
    <cfRule type="expression" dxfId="3105" priority="376" stopIfTrue="1">
      <formula>$AE$2&lt;&gt;2</formula>
    </cfRule>
  </conditionalFormatting>
  <conditionalFormatting sqref="B9:C9">
    <cfRule type="expression" dxfId="3104" priority="373" stopIfTrue="1">
      <formula>$AE$2&lt;&gt;2</formula>
    </cfRule>
    <cfRule type="expression" dxfId="3103" priority="374" stopIfTrue="1">
      <formula>$AE$2&lt;&gt;2</formula>
    </cfRule>
  </conditionalFormatting>
  <conditionalFormatting sqref="D9:E9">
    <cfRule type="expression" dxfId="3102" priority="371" stopIfTrue="1">
      <formula>$AE$2&lt;&gt;2</formula>
    </cfRule>
    <cfRule type="expression" dxfId="3101" priority="372" stopIfTrue="1">
      <formula>$AE$2&lt;&gt;2</formula>
    </cfRule>
  </conditionalFormatting>
  <conditionalFormatting sqref="F9:G9">
    <cfRule type="expression" dxfId="3100" priority="369" stopIfTrue="1">
      <formula>$AE$2&lt;&gt;2</formula>
    </cfRule>
    <cfRule type="expression" dxfId="3099" priority="370" stopIfTrue="1">
      <formula>$AE$2&lt;&gt;2</formula>
    </cfRule>
  </conditionalFormatting>
  <conditionalFormatting sqref="H9:I9">
    <cfRule type="expression" dxfId="3098" priority="367" stopIfTrue="1">
      <formula>$AE$2&lt;&gt;2</formula>
    </cfRule>
    <cfRule type="expression" dxfId="3097" priority="368" stopIfTrue="1">
      <formula>$AE$2&lt;&gt;2</formula>
    </cfRule>
  </conditionalFormatting>
  <conditionalFormatting sqref="J9:K9">
    <cfRule type="expression" dxfId="3096" priority="365" stopIfTrue="1">
      <formula>$AE$2&lt;&gt;2</formula>
    </cfRule>
    <cfRule type="expression" dxfId="3095" priority="366" stopIfTrue="1">
      <formula>$AE$2&lt;&gt;2</formula>
    </cfRule>
  </conditionalFormatting>
  <conditionalFormatting sqref="L9:M9">
    <cfRule type="expression" dxfId="3094" priority="363" stopIfTrue="1">
      <formula>$AE$2&lt;&gt;2</formula>
    </cfRule>
    <cfRule type="expression" dxfId="3093" priority="364" stopIfTrue="1">
      <formula>$AE$2&lt;&gt;2</formula>
    </cfRule>
  </conditionalFormatting>
  <conditionalFormatting sqref="N9:O9">
    <cfRule type="expression" dxfId="3092" priority="361" stopIfTrue="1">
      <formula>$AE$2&lt;&gt;2</formula>
    </cfRule>
    <cfRule type="expression" dxfId="3091" priority="362" stopIfTrue="1">
      <formula>$AE$2&lt;&gt;2</formula>
    </cfRule>
  </conditionalFormatting>
  <conditionalFormatting sqref="P9:Q9">
    <cfRule type="expression" dxfId="3090" priority="359" stopIfTrue="1">
      <formula>$AE$2&lt;&gt;2</formula>
    </cfRule>
    <cfRule type="expression" dxfId="3089" priority="360" stopIfTrue="1">
      <formula>$AE$2&lt;&gt;2</formula>
    </cfRule>
  </conditionalFormatting>
  <conditionalFormatting sqref="R9:S9">
    <cfRule type="expression" dxfId="3088" priority="357" stopIfTrue="1">
      <formula>$AE$2&lt;&gt;2</formula>
    </cfRule>
    <cfRule type="expression" dxfId="3087" priority="358" stopIfTrue="1">
      <formula>$AE$2&lt;&gt;2</formula>
    </cfRule>
  </conditionalFormatting>
  <conditionalFormatting sqref="T9:U9">
    <cfRule type="expression" dxfId="3086" priority="355" stopIfTrue="1">
      <formula>$AE$2&lt;&gt;2</formula>
    </cfRule>
    <cfRule type="expression" dxfId="3085" priority="356" stopIfTrue="1">
      <formula>$AE$2&lt;&gt;2</formula>
    </cfRule>
  </conditionalFormatting>
  <conditionalFormatting sqref="B10:C10">
    <cfRule type="expression" dxfId="3084" priority="353" stopIfTrue="1">
      <formula>$AE$2&lt;&gt;2</formula>
    </cfRule>
    <cfRule type="expression" dxfId="3083" priority="354" stopIfTrue="1">
      <formula>$AE$2&lt;&gt;2</formula>
    </cfRule>
  </conditionalFormatting>
  <conditionalFormatting sqref="D10:E10">
    <cfRule type="expression" dxfId="3082" priority="351" stopIfTrue="1">
      <formula>$AE$2&lt;&gt;2</formula>
    </cfRule>
    <cfRule type="expression" dxfId="3081" priority="352" stopIfTrue="1">
      <formula>$AE$2&lt;&gt;2</formula>
    </cfRule>
  </conditionalFormatting>
  <conditionalFormatting sqref="F10:G10">
    <cfRule type="expression" dxfId="3080" priority="349" stopIfTrue="1">
      <formula>$AE$2&lt;&gt;2</formula>
    </cfRule>
    <cfRule type="expression" dxfId="3079" priority="350" stopIfTrue="1">
      <formula>$AE$2&lt;&gt;2</formula>
    </cfRule>
  </conditionalFormatting>
  <conditionalFormatting sqref="H10:I10">
    <cfRule type="expression" dxfId="3078" priority="347" stopIfTrue="1">
      <formula>$AE$2&lt;&gt;2</formula>
    </cfRule>
    <cfRule type="expression" dxfId="3077" priority="348" stopIfTrue="1">
      <formula>$AE$2&lt;&gt;2</formula>
    </cfRule>
  </conditionalFormatting>
  <conditionalFormatting sqref="J10:K10">
    <cfRule type="expression" dxfId="3076" priority="345" stopIfTrue="1">
      <formula>$AE$2&lt;&gt;2</formula>
    </cfRule>
    <cfRule type="expression" dxfId="3075" priority="346" stopIfTrue="1">
      <formula>$AE$2&lt;&gt;2</formula>
    </cfRule>
  </conditionalFormatting>
  <conditionalFormatting sqref="L10:M10">
    <cfRule type="expression" dxfId="3074" priority="343" stopIfTrue="1">
      <formula>$AE$2&lt;&gt;2</formula>
    </cfRule>
    <cfRule type="expression" dxfId="3073" priority="344" stopIfTrue="1">
      <formula>$AE$2&lt;&gt;2</formula>
    </cfRule>
  </conditionalFormatting>
  <conditionalFormatting sqref="N10:O10">
    <cfRule type="expression" dxfId="3072" priority="341" stopIfTrue="1">
      <formula>$AE$2&lt;&gt;2</formula>
    </cfRule>
    <cfRule type="expression" dxfId="3071" priority="342" stopIfTrue="1">
      <formula>$AE$2&lt;&gt;2</formula>
    </cfRule>
  </conditionalFormatting>
  <conditionalFormatting sqref="P10:Q10">
    <cfRule type="expression" dxfId="3070" priority="339" stopIfTrue="1">
      <formula>$AE$2&lt;&gt;2</formula>
    </cfRule>
    <cfRule type="expression" dxfId="3069" priority="340" stopIfTrue="1">
      <formula>$AE$2&lt;&gt;2</formula>
    </cfRule>
  </conditionalFormatting>
  <conditionalFormatting sqref="R10:S10">
    <cfRule type="expression" dxfId="3068" priority="337" stopIfTrue="1">
      <formula>$AE$2&lt;&gt;2</formula>
    </cfRule>
    <cfRule type="expression" dxfId="3067" priority="338" stopIfTrue="1">
      <formula>$AE$2&lt;&gt;2</formula>
    </cfRule>
  </conditionalFormatting>
  <conditionalFormatting sqref="T10:U10">
    <cfRule type="expression" dxfId="3066" priority="335" stopIfTrue="1">
      <formula>$AE$2&lt;&gt;2</formula>
    </cfRule>
    <cfRule type="expression" dxfId="3065" priority="336" stopIfTrue="1">
      <formula>$AE$2&lt;&gt;2</formula>
    </cfRule>
  </conditionalFormatting>
  <conditionalFormatting sqref="B11:C11">
    <cfRule type="expression" dxfId="3064" priority="333" stopIfTrue="1">
      <formula>$AE$2&lt;&gt;2</formula>
    </cfRule>
    <cfRule type="expression" dxfId="3063" priority="334" stopIfTrue="1">
      <formula>$AE$2&lt;&gt;2</formula>
    </cfRule>
  </conditionalFormatting>
  <conditionalFormatting sqref="D11:E11">
    <cfRule type="expression" dxfId="3062" priority="331" stopIfTrue="1">
      <formula>$AE$2&lt;&gt;2</formula>
    </cfRule>
    <cfRule type="expression" dxfId="3061" priority="332" stopIfTrue="1">
      <formula>$AE$2&lt;&gt;2</formula>
    </cfRule>
  </conditionalFormatting>
  <conditionalFormatting sqref="F11:G11">
    <cfRule type="expression" dxfId="3060" priority="329" stopIfTrue="1">
      <formula>$AE$2&lt;&gt;2</formula>
    </cfRule>
    <cfRule type="expression" dxfId="3059" priority="330" stopIfTrue="1">
      <formula>$AE$2&lt;&gt;2</formula>
    </cfRule>
  </conditionalFormatting>
  <conditionalFormatting sqref="H11:I11">
    <cfRule type="expression" dxfId="3058" priority="327" stopIfTrue="1">
      <formula>$AE$2&lt;&gt;2</formula>
    </cfRule>
    <cfRule type="expression" dxfId="3057" priority="328" stopIfTrue="1">
      <formula>$AE$2&lt;&gt;2</formula>
    </cfRule>
  </conditionalFormatting>
  <conditionalFormatting sqref="J11:K11">
    <cfRule type="expression" dxfId="3056" priority="325" stopIfTrue="1">
      <formula>$AE$2&lt;&gt;2</formula>
    </cfRule>
    <cfRule type="expression" dxfId="3055" priority="326" stopIfTrue="1">
      <formula>$AE$2&lt;&gt;2</formula>
    </cfRule>
  </conditionalFormatting>
  <conditionalFormatting sqref="L11:M11">
    <cfRule type="expression" dxfId="3054" priority="323" stopIfTrue="1">
      <formula>$AE$2&lt;&gt;2</formula>
    </cfRule>
    <cfRule type="expression" dxfId="3053" priority="324" stopIfTrue="1">
      <formula>$AE$2&lt;&gt;2</formula>
    </cfRule>
  </conditionalFormatting>
  <conditionalFormatting sqref="N11:O11">
    <cfRule type="expression" dxfId="3052" priority="321" stopIfTrue="1">
      <formula>$AE$2&lt;&gt;2</formula>
    </cfRule>
    <cfRule type="expression" dxfId="3051" priority="322" stopIfTrue="1">
      <formula>$AE$2&lt;&gt;2</formula>
    </cfRule>
  </conditionalFormatting>
  <conditionalFormatting sqref="P11:Q11">
    <cfRule type="expression" dxfId="3050" priority="319" stopIfTrue="1">
      <formula>$AE$2&lt;&gt;2</formula>
    </cfRule>
    <cfRule type="expression" dxfId="3049" priority="320" stopIfTrue="1">
      <formula>$AE$2&lt;&gt;2</formula>
    </cfRule>
  </conditionalFormatting>
  <conditionalFormatting sqref="R11:S11">
    <cfRule type="expression" dxfId="3048" priority="317" stopIfTrue="1">
      <formula>$AE$2&lt;&gt;2</formula>
    </cfRule>
    <cfRule type="expression" dxfId="3047" priority="318" stopIfTrue="1">
      <formula>$AE$2&lt;&gt;2</formula>
    </cfRule>
  </conditionalFormatting>
  <conditionalFormatting sqref="T11:U11">
    <cfRule type="expression" dxfId="3046" priority="315" stopIfTrue="1">
      <formula>$AE$2&lt;&gt;2</formula>
    </cfRule>
    <cfRule type="expression" dxfId="3045" priority="316" stopIfTrue="1">
      <formula>$AE$2&lt;&gt;2</formula>
    </cfRule>
  </conditionalFormatting>
  <conditionalFormatting sqref="B12:C12">
    <cfRule type="expression" dxfId="3044" priority="313" stopIfTrue="1">
      <formula>$AE$2&lt;&gt;2</formula>
    </cfRule>
    <cfRule type="expression" dxfId="3043" priority="314" stopIfTrue="1">
      <formula>$AE$2&lt;&gt;2</formula>
    </cfRule>
  </conditionalFormatting>
  <conditionalFormatting sqref="D12:E12">
    <cfRule type="expression" dxfId="3042" priority="311" stopIfTrue="1">
      <formula>$AE$2&lt;&gt;2</formula>
    </cfRule>
    <cfRule type="expression" dxfId="3041" priority="312" stopIfTrue="1">
      <formula>$AE$2&lt;&gt;2</formula>
    </cfRule>
  </conditionalFormatting>
  <conditionalFormatting sqref="F12:G12">
    <cfRule type="expression" dxfId="3040" priority="309" stopIfTrue="1">
      <formula>$AE$2&lt;&gt;2</formula>
    </cfRule>
    <cfRule type="expression" dxfId="3039" priority="310" stopIfTrue="1">
      <formula>$AE$2&lt;&gt;2</formula>
    </cfRule>
  </conditionalFormatting>
  <conditionalFormatting sqref="H12:I12">
    <cfRule type="expression" dxfId="3038" priority="307" stopIfTrue="1">
      <formula>$AE$2&lt;&gt;2</formula>
    </cfRule>
    <cfRule type="expression" dxfId="3037" priority="308" stopIfTrue="1">
      <formula>$AE$2&lt;&gt;2</formula>
    </cfRule>
  </conditionalFormatting>
  <conditionalFormatting sqref="J12:K12">
    <cfRule type="expression" dxfId="3036" priority="305" stopIfTrue="1">
      <formula>$AE$2&lt;&gt;2</formula>
    </cfRule>
    <cfRule type="expression" dxfId="3035" priority="306" stopIfTrue="1">
      <formula>$AE$2&lt;&gt;2</formula>
    </cfRule>
  </conditionalFormatting>
  <conditionalFormatting sqref="L12:M12">
    <cfRule type="expression" dxfId="3034" priority="303" stopIfTrue="1">
      <formula>$AE$2&lt;&gt;2</formula>
    </cfRule>
    <cfRule type="expression" dxfId="3033" priority="304" stopIfTrue="1">
      <formula>$AE$2&lt;&gt;2</formula>
    </cfRule>
  </conditionalFormatting>
  <conditionalFormatting sqref="N12:O12">
    <cfRule type="expression" dxfId="3032" priority="301" stopIfTrue="1">
      <formula>$AE$2&lt;&gt;2</formula>
    </cfRule>
    <cfRule type="expression" dxfId="3031" priority="302" stopIfTrue="1">
      <formula>$AE$2&lt;&gt;2</formula>
    </cfRule>
  </conditionalFormatting>
  <conditionalFormatting sqref="P12:Q12">
    <cfRule type="expression" dxfId="3030" priority="299" stopIfTrue="1">
      <formula>$AE$2&lt;&gt;2</formula>
    </cfRule>
    <cfRule type="expression" dxfId="3029" priority="300" stopIfTrue="1">
      <formula>$AE$2&lt;&gt;2</formula>
    </cfRule>
  </conditionalFormatting>
  <conditionalFormatting sqref="R12:S12">
    <cfRule type="expression" dxfId="3028" priority="297" stopIfTrue="1">
      <formula>$AE$2&lt;&gt;2</formula>
    </cfRule>
    <cfRule type="expression" dxfId="3027" priority="298" stopIfTrue="1">
      <formula>$AE$2&lt;&gt;2</formula>
    </cfRule>
  </conditionalFormatting>
  <conditionalFormatting sqref="T12:U12">
    <cfRule type="expression" dxfId="3026" priority="295" stopIfTrue="1">
      <formula>$AE$2&lt;&gt;2</formula>
    </cfRule>
    <cfRule type="expression" dxfId="3025" priority="296" stopIfTrue="1">
      <formula>$AE$2&lt;&gt;2</formula>
    </cfRule>
  </conditionalFormatting>
  <conditionalFormatting sqref="B13:C13">
    <cfRule type="expression" dxfId="3024" priority="293" stopIfTrue="1">
      <formula>$AE$2&lt;&gt;2</formula>
    </cfRule>
    <cfRule type="expression" dxfId="3023" priority="294" stopIfTrue="1">
      <formula>$AE$2&lt;&gt;2</formula>
    </cfRule>
  </conditionalFormatting>
  <conditionalFormatting sqref="D13:E13">
    <cfRule type="expression" dxfId="3022" priority="291" stopIfTrue="1">
      <formula>$AE$2&lt;&gt;2</formula>
    </cfRule>
    <cfRule type="expression" dxfId="3021" priority="292" stopIfTrue="1">
      <formula>$AE$2&lt;&gt;2</formula>
    </cfRule>
  </conditionalFormatting>
  <conditionalFormatting sqref="F13:G13">
    <cfRule type="expression" dxfId="3020" priority="289" stopIfTrue="1">
      <formula>$AE$2&lt;&gt;2</formula>
    </cfRule>
    <cfRule type="expression" dxfId="3019" priority="290" stopIfTrue="1">
      <formula>$AE$2&lt;&gt;2</formula>
    </cfRule>
  </conditionalFormatting>
  <conditionalFormatting sqref="H13:I13">
    <cfRule type="expression" dxfId="3018" priority="287" stopIfTrue="1">
      <formula>$AE$2&lt;&gt;2</formula>
    </cfRule>
    <cfRule type="expression" dxfId="3017" priority="288" stopIfTrue="1">
      <formula>$AE$2&lt;&gt;2</formula>
    </cfRule>
  </conditionalFormatting>
  <conditionalFormatting sqref="J13:K13">
    <cfRule type="expression" dxfId="3016" priority="285" stopIfTrue="1">
      <formula>$AE$2&lt;&gt;2</formula>
    </cfRule>
    <cfRule type="expression" dxfId="3015" priority="286" stopIfTrue="1">
      <formula>$AE$2&lt;&gt;2</formula>
    </cfRule>
  </conditionalFormatting>
  <conditionalFormatting sqref="L13:M13">
    <cfRule type="expression" dxfId="3014" priority="283" stopIfTrue="1">
      <formula>$AE$2&lt;&gt;2</formula>
    </cfRule>
    <cfRule type="expression" dxfId="3013" priority="284" stopIfTrue="1">
      <formula>$AE$2&lt;&gt;2</formula>
    </cfRule>
  </conditionalFormatting>
  <conditionalFormatting sqref="N13:O13">
    <cfRule type="expression" dxfId="3012" priority="281" stopIfTrue="1">
      <formula>$AE$2&lt;&gt;2</formula>
    </cfRule>
    <cfRule type="expression" dxfId="3011" priority="282" stopIfTrue="1">
      <formula>$AE$2&lt;&gt;2</formula>
    </cfRule>
  </conditionalFormatting>
  <conditionalFormatting sqref="P13:Q13">
    <cfRule type="expression" dxfId="3010" priority="279" stopIfTrue="1">
      <formula>$AE$2&lt;&gt;2</formula>
    </cfRule>
    <cfRule type="expression" dxfId="3009" priority="280" stopIfTrue="1">
      <formula>$AE$2&lt;&gt;2</formula>
    </cfRule>
  </conditionalFormatting>
  <conditionalFormatting sqref="R13:S13">
    <cfRule type="expression" dxfId="3008" priority="277" stopIfTrue="1">
      <formula>$AE$2&lt;&gt;2</formula>
    </cfRule>
    <cfRule type="expression" dxfId="3007" priority="278" stopIfTrue="1">
      <formula>$AE$2&lt;&gt;2</formula>
    </cfRule>
  </conditionalFormatting>
  <conditionalFormatting sqref="T13:U13">
    <cfRule type="expression" dxfId="3006" priority="275" stopIfTrue="1">
      <formula>$AE$2&lt;&gt;2</formula>
    </cfRule>
    <cfRule type="expression" dxfId="3005" priority="276" stopIfTrue="1">
      <formula>$AE$2&lt;&gt;2</formula>
    </cfRule>
  </conditionalFormatting>
  <conditionalFormatting sqref="B14:C14">
    <cfRule type="expression" dxfId="3004" priority="273" stopIfTrue="1">
      <formula>$AE$2&lt;&gt;2</formula>
    </cfRule>
    <cfRule type="expression" dxfId="3003" priority="274" stopIfTrue="1">
      <formula>$AE$2&lt;&gt;2</formula>
    </cfRule>
  </conditionalFormatting>
  <conditionalFormatting sqref="D14:E14">
    <cfRule type="expression" dxfId="3002" priority="271" stopIfTrue="1">
      <formula>$AE$2&lt;&gt;2</formula>
    </cfRule>
    <cfRule type="expression" dxfId="3001" priority="272" stopIfTrue="1">
      <formula>$AE$2&lt;&gt;2</formula>
    </cfRule>
  </conditionalFormatting>
  <conditionalFormatting sqref="F14:G14">
    <cfRule type="expression" dxfId="3000" priority="269" stopIfTrue="1">
      <formula>$AE$2&lt;&gt;2</formula>
    </cfRule>
    <cfRule type="expression" dxfId="2999" priority="270" stopIfTrue="1">
      <formula>$AE$2&lt;&gt;2</formula>
    </cfRule>
  </conditionalFormatting>
  <conditionalFormatting sqref="H14:I14">
    <cfRule type="expression" dxfId="2998" priority="267" stopIfTrue="1">
      <formula>$AE$2&lt;&gt;2</formula>
    </cfRule>
    <cfRule type="expression" dxfId="2997" priority="268" stopIfTrue="1">
      <formula>$AE$2&lt;&gt;2</formula>
    </cfRule>
  </conditionalFormatting>
  <conditionalFormatting sqref="J14:K14">
    <cfRule type="expression" dxfId="2996" priority="265" stopIfTrue="1">
      <formula>$AE$2&lt;&gt;2</formula>
    </cfRule>
    <cfRule type="expression" dxfId="2995" priority="266" stopIfTrue="1">
      <formula>$AE$2&lt;&gt;2</formula>
    </cfRule>
  </conditionalFormatting>
  <conditionalFormatting sqref="L14:M14">
    <cfRule type="expression" dxfId="2994" priority="263" stopIfTrue="1">
      <formula>$AE$2&lt;&gt;2</formula>
    </cfRule>
    <cfRule type="expression" dxfId="2993" priority="264" stopIfTrue="1">
      <formula>$AE$2&lt;&gt;2</formula>
    </cfRule>
  </conditionalFormatting>
  <conditionalFormatting sqref="N14:O14">
    <cfRule type="expression" dxfId="2992" priority="262" stopIfTrue="1">
      <formula>$AE$2&lt;&gt;2</formula>
    </cfRule>
  </conditionalFormatting>
  <conditionalFormatting sqref="N14:O14">
    <cfRule type="expression" dxfId="2991" priority="261" stopIfTrue="1">
      <formula>$AE$2&lt;&gt;2</formula>
    </cfRule>
  </conditionalFormatting>
  <conditionalFormatting sqref="P14:Q14">
    <cfRule type="expression" dxfId="2990" priority="260" stopIfTrue="1">
      <formula>$AE$2&lt;&gt;2</formula>
    </cfRule>
  </conditionalFormatting>
  <conditionalFormatting sqref="P14:Q14">
    <cfRule type="expression" dxfId="2989" priority="259" stopIfTrue="1">
      <formula>$AE$2&lt;&gt;2</formula>
    </cfRule>
  </conditionalFormatting>
  <conditionalFormatting sqref="R14:S14">
    <cfRule type="expression" dxfId="2988" priority="258" stopIfTrue="1">
      <formula>$AE$2&lt;&gt;2</formula>
    </cfRule>
  </conditionalFormatting>
  <conditionalFormatting sqref="R14:S14">
    <cfRule type="expression" dxfId="2987" priority="257" stopIfTrue="1">
      <formula>$AE$2&lt;&gt;2</formula>
    </cfRule>
  </conditionalFormatting>
  <conditionalFormatting sqref="T14:U14">
    <cfRule type="expression" dxfId="2986" priority="256" stopIfTrue="1">
      <formula>$AE$2&lt;&gt;2</formula>
    </cfRule>
  </conditionalFormatting>
  <conditionalFormatting sqref="T14:U14">
    <cfRule type="expression" dxfId="2985" priority="255" stopIfTrue="1">
      <formula>$AE$2&lt;&gt;2</formula>
    </cfRule>
  </conditionalFormatting>
  <conditionalFormatting sqref="B15:C15">
    <cfRule type="expression" dxfId="2984" priority="253" stopIfTrue="1">
      <formula>$AE$2&lt;&gt;2</formula>
    </cfRule>
    <cfRule type="expression" dxfId="2983" priority="254" stopIfTrue="1">
      <formula>$AE$2&lt;&gt;2</formula>
    </cfRule>
  </conditionalFormatting>
  <conditionalFormatting sqref="D15:E15">
    <cfRule type="expression" dxfId="2982" priority="251" stopIfTrue="1">
      <formula>$AE$2&lt;&gt;2</formula>
    </cfRule>
    <cfRule type="expression" dxfId="2981" priority="252" stopIfTrue="1">
      <formula>$AE$2&lt;&gt;2</formula>
    </cfRule>
  </conditionalFormatting>
  <conditionalFormatting sqref="F15:G15">
    <cfRule type="expression" dxfId="2980" priority="249" stopIfTrue="1">
      <formula>$AE$2&lt;&gt;2</formula>
    </cfRule>
    <cfRule type="expression" dxfId="2979" priority="250" stopIfTrue="1">
      <formula>$AE$2&lt;&gt;2</formula>
    </cfRule>
  </conditionalFormatting>
  <conditionalFormatting sqref="H15:I15">
    <cfRule type="expression" dxfId="2978" priority="247" stopIfTrue="1">
      <formula>$AE$2&lt;&gt;2</formula>
    </cfRule>
    <cfRule type="expression" dxfId="2977" priority="248" stopIfTrue="1">
      <formula>$AE$2&lt;&gt;2</formula>
    </cfRule>
  </conditionalFormatting>
  <conditionalFormatting sqref="J15:K15">
    <cfRule type="expression" dxfId="2976" priority="245" stopIfTrue="1">
      <formula>$AE$2&lt;&gt;2</formula>
    </cfRule>
    <cfRule type="expression" dxfId="2975" priority="246" stopIfTrue="1">
      <formula>$AE$2&lt;&gt;2</formula>
    </cfRule>
  </conditionalFormatting>
  <conditionalFormatting sqref="L15:M15">
    <cfRule type="expression" dxfId="2974" priority="243" stopIfTrue="1">
      <formula>$AE$2&lt;&gt;2</formula>
    </cfRule>
    <cfRule type="expression" dxfId="2973" priority="244" stopIfTrue="1">
      <formula>$AE$2&lt;&gt;2</formula>
    </cfRule>
  </conditionalFormatting>
  <conditionalFormatting sqref="N15:O15">
    <cfRule type="expression" dxfId="2972" priority="241" stopIfTrue="1">
      <formula>$AE$2&lt;&gt;2</formula>
    </cfRule>
    <cfRule type="expression" dxfId="2971" priority="242" stopIfTrue="1">
      <formula>$AE$2&lt;&gt;2</formula>
    </cfRule>
  </conditionalFormatting>
  <conditionalFormatting sqref="P15:Q15">
    <cfRule type="expression" dxfId="2970" priority="239" stopIfTrue="1">
      <formula>$AE$2&lt;&gt;2</formula>
    </cfRule>
    <cfRule type="expression" dxfId="2969" priority="240" stopIfTrue="1">
      <formula>$AE$2&lt;&gt;2</formula>
    </cfRule>
  </conditionalFormatting>
  <conditionalFormatting sqref="R15:S15">
    <cfRule type="expression" dxfId="2968" priority="237" stopIfTrue="1">
      <formula>$AE$2&lt;&gt;2</formula>
    </cfRule>
    <cfRule type="expression" dxfId="2967" priority="238" stopIfTrue="1">
      <formula>$AE$2&lt;&gt;2</formula>
    </cfRule>
  </conditionalFormatting>
  <conditionalFormatting sqref="T15:U15">
    <cfRule type="expression" dxfId="2966" priority="235" stopIfTrue="1">
      <formula>$AE$2&lt;&gt;2</formula>
    </cfRule>
    <cfRule type="expression" dxfId="2965" priority="236" stopIfTrue="1">
      <formula>$AE$2&lt;&gt;2</formula>
    </cfRule>
  </conditionalFormatting>
  <conditionalFormatting sqref="B16:C16">
    <cfRule type="expression" dxfId="2964" priority="233" stopIfTrue="1">
      <formula>$AE$2&lt;&gt;2</formula>
    </cfRule>
    <cfRule type="expression" dxfId="2963" priority="234" stopIfTrue="1">
      <formula>$AE$2&lt;&gt;2</formula>
    </cfRule>
  </conditionalFormatting>
  <conditionalFormatting sqref="D16:E16">
    <cfRule type="expression" dxfId="2962" priority="231" stopIfTrue="1">
      <formula>$AE$2&lt;&gt;2</formula>
    </cfRule>
    <cfRule type="expression" dxfId="2961" priority="232" stopIfTrue="1">
      <formula>$AE$2&lt;&gt;2</formula>
    </cfRule>
  </conditionalFormatting>
  <conditionalFormatting sqref="F16:G16">
    <cfRule type="expression" dxfId="2960" priority="229" stopIfTrue="1">
      <formula>$AE$2&lt;&gt;2</formula>
    </cfRule>
    <cfRule type="expression" dxfId="2959" priority="230" stopIfTrue="1">
      <formula>$AE$2&lt;&gt;2</formula>
    </cfRule>
  </conditionalFormatting>
  <conditionalFormatting sqref="H16:I16">
    <cfRule type="expression" dxfId="2958" priority="227" stopIfTrue="1">
      <formula>$AE$2&lt;&gt;2</formula>
    </cfRule>
    <cfRule type="expression" dxfId="2957" priority="228" stopIfTrue="1">
      <formula>$AE$2&lt;&gt;2</formula>
    </cfRule>
  </conditionalFormatting>
  <conditionalFormatting sqref="J16:K16">
    <cfRule type="expression" dxfId="2956" priority="225" stopIfTrue="1">
      <formula>$AE$2&lt;&gt;2</formula>
    </cfRule>
    <cfRule type="expression" dxfId="2955" priority="226" stopIfTrue="1">
      <formula>$AE$2&lt;&gt;2</formula>
    </cfRule>
  </conditionalFormatting>
  <conditionalFormatting sqref="L16:M16">
    <cfRule type="expression" dxfId="2954" priority="223" stopIfTrue="1">
      <formula>$AE$2&lt;&gt;2</formula>
    </cfRule>
    <cfRule type="expression" dxfId="2953" priority="224" stopIfTrue="1">
      <formula>$AE$2&lt;&gt;2</formula>
    </cfRule>
  </conditionalFormatting>
  <conditionalFormatting sqref="N16:O16">
    <cfRule type="expression" dxfId="2952" priority="221" stopIfTrue="1">
      <formula>$AE$2&lt;&gt;2</formula>
    </cfRule>
    <cfRule type="expression" dxfId="2951" priority="222" stopIfTrue="1">
      <formula>$AE$2&lt;&gt;2</formula>
    </cfRule>
  </conditionalFormatting>
  <conditionalFormatting sqref="P16:Q16">
    <cfRule type="expression" dxfId="2950" priority="219" stopIfTrue="1">
      <formula>$AE$2&lt;&gt;2</formula>
    </cfRule>
    <cfRule type="expression" dxfId="2949" priority="220" stopIfTrue="1">
      <formula>$AE$2&lt;&gt;2</formula>
    </cfRule>
  </conditionalFormatting>
  <conditionalFormatting sqref="R16:S16">
    <cfRule type="expression" dxfId="2948" priority="217" stopIfTrue="1">
      <formula>$AE$2&lt;&gt;2</formula>
    </cfRule>
    <cfRule type="expression" dxfId="2947" priority="218" stopIfTrue="1">
      <formula>$AE$2&lt;&gt;2</formula>
    </cfRule>
  </conditionalFormatting>
  <conditionalFormatting sqref="T16:U16">
    <cfRule type="expression" dxfId="2946" priority="215" stopIfTrue="1">
      <formula>$AE$2&lt;&gt;2</formula>
    </cfRule>
    <cfRule type="expression" dxfId="2945" priority="216" stopIfTrue="1">
      <formula>$AE$2&lt;&gt;2</formula>
    </cfRule>
  </conditionalFormatting>
  <conditionalFormatting sqref="B17:C17">
    <cfRule type="expression" dxfId="2944" priority="213" stopIfTrue="1">
      <formula>$AE$2&lt;&gt;2</formula>
    </cfRule>
    <cfRule type="expression" dxfId="2943" priority="214" stopIfTrue="1">
      <formula>$AE$2&lt;&gt;2</formula>
    </cfRule>
  </conditionalFormatting>
  <conditionalFormatting sqref="D17:E17">
    <cfRule type="expression" dxfId="2942" priority="211" stopIfTrue="1">
      <formula>$AE$2&lt;&gt;2</formula>
    </cfRule>
    <cfRule type="expression" dxfId="2941" priority="212" stopIfTrue="1">
      <formula>$AE$2&lt;&gt;2</formula>
    </cfRule>
  </conditionalFormatting>
  <conditionalFormatting sqref="F17:G17">
    <cfRule type="expression" dxfId="2940" priority="209" stopIfTrue="1">
      <formula>$AE$2&lt;&gt;2</formula>
    </cfRule>
    <cfRule type="expression" dxfId="2939" priority="210" stopIfTrue="1">
      <formula>$AE$2&lt;&gt;2</formula>
    </cfRule>
  </conditionalFormatting>
  <conditionalFormatting sqref="H17:I17">
    <cfRule type="expression" dxfId="2938" priority="207" stopIfTrue="1">
      <formula>$AE$2&lt;&gt;2</formula>
    </cfRule>
    <cfRule type="expression" dxfId="2937" priority="208" stopIfTrue="1">
      <formula>$AE$2&lt;&gt;2</formula>
    </cfRule>
  </conditionalFormatting>
  <conditionalFormatting sqref="J17:K17">
    <cfRule type="expression" dxfId="2936" priority="206" stopIfTrue="1">
      <formula>$AE$2&lt;&gt;2</formula>
    </cfRule>
  </conditionalFormatting>
  <conditionalFormatting sqref="J17:K17">
    <cfRule type="expression" dxfId="2935" priority="205" stopIfTrue="1">
      <formula>$AE$2&lt;&gt;2</formula>
    </cfRule>
  </conditionalFormatting>
  <conditionalFormatting sqref="L17:M17">
    <cfRule type="expression" dxfId="2934" priority="204" stopIfTrue="1">
      <formula>$AE$2&lt;&gt;2</formula>
    </cfRule>
  </conditionalFormatting>
  <conditionalFormatting sqref="L17:M17">
    <cfRule type="expression" dxfId="2933" priority="203" stopIfTrue="1">
      <formula>$AE$2&lt;&gt;2</formula>
    </cfRule>
  </conditionalFormatting>
  <conditionalFormatting sqref="N17:O17">
    <cfRule type="expression" dxfId="2932" priority="202" stopIfTrue="1">
      <formula>$AE$2&lt;&gt;2</formula>
    </cfRule>
  </conditionalFormatting>
  <conditionalFormatting sqref="N17:O17">
    <cfRule type="expression" dxfId="2931" priority="201" stopIfTrue="1">
      <formula>$AE$2&lt;&gt;2</formula>
    </cfRule>
  </conditionalFormatting>
  <conditionalFormatting sqref="P17:Q17">
    <cfRule type="expression" dxfId="2930" priority="200" stopIfTrue="1">
      <formula>$AE$2&lt;&gt;2</formula>
    </cfRule>
  </conditionalFormatting>
  <conditionalFormatting sqref="P17:Q17">
    <cfRule type="expression" dxfId="2929" priority="199" stopIfTrue="1">
      <formula>$AE$2&lt;&gt;2</formula>
    </cfRule>
  </conditionalFormatting>
  <conditionalFormatting sqref="R17:S17">
    <cfRule type="expression" dxfId="2928" priority="198" stopIfTrue="1">
      <formula>$AE$2&lt;&gt;2</formula>
    </cfRule>
  </conditionalFormatting>
  <conditionalFormatting sqref="R17:S17">
    <cfRule type="expression" dxfId="2927" priority="197" stopIfTrue="1">
      <formula>$AE$2&lt;&gt;2</formula>
    </cfRule>
  </conditionalFormatting>
  <conditionalFormatting sqref="T17:U17">
    <cfRule type="expression" dxfId="2926" priority="196" stopIfTrue="1">
      <formula>$AE$2&lt;&gt;2</formula>
    </cfRule>
  </conditionalFormatting>
  <conditionalFormatting sqref="T17:U17">
    <cfRule type="expression" dxfId="2925" priority="195" stopIfTrue="1">
      <formula>$AE$2&lt;&gt;2</formula>
    </cfRule>
  </conditionalFormatting>
  <conditionalFormatting sqref="B18:C18">
    <cfRule type="expression" dxfId="2924" priority="193" stopIfTrue="1">
      <formula>$AE$2&lt;&gt;2</formula>
    </cfRule>
    <cfRule type="expression" dxfId="2923" priority="194" stopIfTrue="1">
      <formula>$AE$2&lt;&gt;2</formula>
    </cfRule>
  </conditionalFormatting>
  <conditionalFormatting sqref="D18:E18">
    <cfRule type="expression" dxfId="2922" priority="191" stopIfTrue="1">
      <formula>$AE$2&lt;&gt;2</formula>
    </cfRule>
    <cfRule type="expression" dxfId="2921" priority="192" stopIfTrue="1">
      <formula>$AE$2&lt;&gt;2</formula>
    </cfRule>
  </conditionalFormatting>
  <conditionalFormatting sqref="F18:G18">
    <cfRule type="expression" dxfId="2920" priority="190" stopIfTrue="1">
      <formula>$AE$2&lt;&gt;2</formula>
    </cfRule>
  </conditionalFormatting>
  <conditionalFormatting sqref="F18:G18">
    <cfRule type="expression" dxfId="2919" priority="189" stopIfTrue="1">
      <formula>$AE$2&lt;&gt;2</formula>
    </cfRule>
  </conditionalFormatting>
  <conditionalFormatting sqref="H18:I18">
    <cfRule type="expression" dxfId="2918" priority="188" stopIfTrue="1">
      <formula>$AE$2&lt;&gt;2</formula>
    </cfRule>
  </conditionalFormatting>
  <conditionalFormatting sqref="H18:I18">
    <cfRule type="expression" dxfId="2917" priority="187" stopIfTrue="1">
      <formula>$AE$2&lt;&gt;2</formula>
    </cfRule>
  </conditionalFormatting>
  <conditionalFormatting sqref="J18:K18">
    <cfRule type="expression" dxfId="2916" priority="186" stopIfTrue="1">
      <formula>$AE$2&lt;&gt;2</formula>
    </cfRule>
  </conditionalFormatting>
  <conditionalFormatting sqref="J18:K18">
    <cfRule type="expression" dxfId="2915" priority="185" stopIfTrue="1">
      <formula>$AE$2&lt;&gt;2</formula>
    </cfRule>
  </conditionalFormatting>
  <conditionalFormatting sqref="L18:M18">
    <cfRule type="expression" dxfId="2914" priority="184" stopIfTrue="1">
      <formula>$AE$2&lt;&gt;2</formula>
    </cfRule>
  </conditionalFormatting>
  <conditionalFormatting sqref="L18:M18">
    <cfRule type="expression" dxfId="2913" priority="183" stopIfTrue="1">
      <formula>$AE$2&lt;&gt;2</formula>
    </cfRule>
  </conditionalFormatting>
  <conditionalFormatting sqref="N18:O18">
    <cfRule type="expression" dxfId="2912" priority="182" stopIfTrue="1">
      <formula>$AE$2&lt;&gt;2</formula>
    </cfRule>
  </conditionalFormatting>
  <conditionalFormatting sqref="N18:O18">
    <cfRule type="expression" dxfId="2911" priority="181" stopIfTrue="1">
      <formula>$AE$2&lt;&gt;2</formula>
    </cfRule>
  </conditionalFormatting>
  <conditionalFormatting sqref="P18:Q18">
    <cfRule type="expression" dxfId="2910" priority="180" stopIfTrue="1">
      <formula>$AE$2&lt;&gt;2</formula>
    </cfRule>
  </conditionalFormatting>
  <conditionalFormatting sqref="P18:Q18">
    <cfRule type="expression" dxfId="2909" priority="179" stopIfTrue="1">
      <formula>$AE$2&lt;&gt;2</formula>
    </cfRule>
  </conditionalFormatting>
  <conditionalFormatting sqref="R18:S18">
    <cfRule type="expression" dxfId="2908" priority="178" stopIfTrue="1">
      <formula>$AE$2&lt;&gt;2</formula>
    </cfRule>
  </conditionalFormatting>
  <conditionalFormatting sqref="R18:S18">
    <cfRule type="expression" dxfId="2907" priority="177" stopIfTrue="1">
      <formula>$AE$2&lt;&gt;2</formula>
    </cfRule>
  </conditionalFormatting>
  <conditionalFormatting sqref="T18:U18">
    <cfRule type="expression" dxfId="2906" priority="176" stopIfTrue="1">
      <formula>$AE$2&lt;&gt;2</formula>
    </cfRule>
  </conditionalFormatting>
  <conditionalFormatting sqref="T18:U18">
    <cfRule type="expression" dxfId="2905" priority="175" stopIfTrue="1">
      <formula>$AE$2&lt;&gt;2</formula>
    </cfRule>
  </conditionalFormatting>
  <conditionalFormatting sqref="B19:C19">
    <cfRule type="expression" dxfId="2904" priority="173" stopIfTrue="1">
      <formula>$AE$2&lt;&gt;2</formula>
    </cfRule>
    <cfRule type="expression" dxfId="2903" priority="174" stopIfTrue="1">
      <formula>$AE$2&lt;&gt;2</formula>
    </cfRule>
  </conditionalFormatting>
  <conditionalFormatting sqref="D19:E19">
    <cfRule type="expression" dxfId="2902" priority="171" stopIfTrue="1">
      <formula>$AE$2&lt;&gt;2</formula>
    </cfRule>
    <cfRule type="expression" dxfId="2901" priority="172" stopIfTrue="1">
      <formula>$AE$2&lt;&gt;2</formula>
    </cfRule>
  </conditionalFormatting>
  <conditionalFormatting sqref="F19:G19">
    <cfRule type="expression" dxfId="2900" priority="170" stopIfTrue="1">
      <formula>$AE$2&lt;&gt;2</formula>
    </cfRule>
  </conditionalFormatting>
  <conditionalFormatting sqref="F19:G19">
    <cfRule type="expression" dxfId="2899" priority="169" stopIfTrue="1">
      <formula>$AE$2&lt;&gt;2</formula>
    </cfRule>
  </conditionalFormatting>
  <conditionalFormatting sqref="H19:I19">
    <cfRule type="expression" dxfId="2898" priority="168" stopIfTrue="1">
      <formula>$AE$2&lt;&gt;2</formula>
    </cfRule>
  </conditionalFormatting>
  <conditionalFormatting sqref="H19:I19">
    <cfRule type="expression" dxfId="2897" priority="167" stopIfTrue="1">
      <formula>$AE$2&lt;&gt;2</formula>
    </cfRule>
  </conditionalFormatting>
  <conditionalFormatting sqref="J19:K19">
    <cfRule type="expression" dxfId="2896" priority="166" stopIfTrue="1">
      <formula>$AE$2&lt;&gt;2</formula>
    </cfRule>
  </conditionalFormatting>
  <conditionalFormatting sqref="J19:K19">
    <cfRule type="expression" dxfId="2895" priority="165" stopIfTrue="1">
      <formula>$AE$2&lt;&gt;2</formula>
    </cfRule>
  </conditionalFormatting>
  <conditionalFormatting sqref="L19:M19">
    <cfRule type="expression" dxfId="2894" priority="164" stopIfTrue="1">
      <formula>$AE$2&lt;&gt;2</formula>
    </cfRule>
  </conditionalFormatting>
  <conditionalFormatting sqref="L19:M19">
    <cfRule type="expression" dxfId="2893" priority="163" stopIfTrue="1">
      <formula>$AE$2&lt;&gt;2</formula>
    </cfRule>
  </conditionalFormatting>
  <conditionalFormatting sqref="N19:O19">
    <cfRule type="expression" dxfId="2892" priority="162" stopIfTrue="1">
      <formula>$AE$2&lt;&gt;2</formula>
    </cfRule>
  </conditionalFormatting>
  <conditionalFormatting sqref="N19:O19">
    <cfRule type="expression" dxfId="2891" priority="161" stopIfTrue="1">
      <formula>$AE$2&lt;&gt;2</formula>
    </cfRule>
  </conditionalFormatting>
  <conditionalFormatting sqref="P19:Q19">
    <cfRule type="expression" dxfId="2890" priority="160" stopIfTrue="1">
      <formula>$AE$2&lt;&gt;2</formula>
    </cfRule>
  </conditionalFormatting>
  <conditionalFormatting sqref="P19:Q19">
    <cfRule type="expression" dxfId="2889" priority="159" stopIfTrue="1">
      <formula>$AE$2&lt;&gt;2</formula>
    </cfRule>
  </conditionalFormatting>
  <conditionalFormatting sqref="R19:S19">
    <cfRule type="expression" dxfId="2888" priority="158" stopIfTrue="1">
      <formula>$AE$2&lt;&gt;2</formula>
    </cfRule>
  </conditionalFormatting>
  <conditionalFormatting sqref="R19:S19">
    <cfRule type="expression" dxfId="2887" priority="157" stopIfTrue="1">
      <formula>$AE$2&lt;&gt;2</formula>
    </cfRule>
  </conditionalFormatting>
  <conditionalFormatting sqref="T19:U19">
    <cfRule type="expression" dxfId="2886" priority="156" stopIfTrue="1">
      <formula>$AE$2&lt;&gt;2</formula>
    </cfRule>
  </conditionalFormatting>
  <conditionalFormatting sqref="T19:U19">
    <cfRule type="expression" dxfId="2885" priority="155" stopIfTrue="1">
      <formula>$AE$2&lt;&gt;2</formula>
    </cfRule>
  </conditionalFormatting>
  <conditionalFormatting sqref="J26:M26">
    <cfRule type="expression" dxfId="2884" priority="154" stopIfTrue="1">
      <formula>$AE$2&lt;&gt;2</formula>
    </cfRule>
  </conditionalFormatting>
  <conditionalFormatting sqref="J26:M26">
    <cfRule type="expression" dxfId="2883" priority="153" stopIfTrue="1">
      <formula>$AE$2&lt;&gt;2</formula>
    </cfRule>
  </conditionalFormatting>
  <conditionalFormatting sqref="J26:M26">
    <cfRule type="expression" dxfId="2882" priority="152" stopIfTrue="1">
      <formula>$AE$2&lt;&gt;2</formula>
    </cfRule>
  </conditionalFormatting>
  <conditionalFormatting sqref="J26:M26">
    <cfRule type="expression" dxfId="2881" priority="151" stopIfTrue="1">
      <formula>$AE$2&lt;&gt;2</formula>
    </cfRule>
  </conditionalFormatting>
  <conditionalFormatting sqref="N26:O26">
    <cfRule type="expression" dxfId="2880" priority="150" stopIfTrue="1">
      <formula>$AE$2&lt;&gt;2</formula>
    </cfRule>
  </conditionalFormatting>
  <conditionalFormatting sqref="N26:O26">
    <cfRule type="expression" dxfId="2879" priority="149" stopIfTrue="1">
      <formula>$AE$2&lt;&gt;2</formula>
    </cfRule>
  </conditionalFormatting>
  <conditionalFormatting sqref="P26:Q26">
    <cfRule type="expression" dxfId="2878" priority="148" stopIfTrue="1">
      <formula>$AE$2&lt;&gt;2</formula>
    </cfRule>
  </conditionalFormatting>
  <conditionalFormatting sqref="P26:Q26">
    <cfRule type="expression" dxfId="2877" priority="147" stopIfTrue="1">
      <formula>$AE$2&lt;&gt;2</formula>
    </cfRule>
  </conditionalFormatting>
  <conditionalFormatting sqref="R26:S26">
    <cfRule type="expression" dxfId="2876" priority="146" stopIfTrue="1">
      <formula>$AE$2&lt;&gt;2</formula>
    </cfRule>
  </conditionalFormatting>
  <conditionalFormatting sqref="R26:S26">
    <cfRule type="expression" dxfId="2875" priority="145" stopIfTrue="1">
      <formula>$AE$2&lt;&gt;2</formula>
    </cfRule>
  </conditionalFormatting>
  <conditionalFormatting sqref="T26:U26">
    <cfRule type="expression" dxfId="2874" priority="144" stopIfTrue="1">
      <formula>$AE$2&lt;&gt;2</formula>
    </cfRule>
  </conditionalFormatting>
  <conditionalFormatting sqref="T26:U26">
    <cfRule type="expression" dxfId="2873" priority="143" stopIfTrue="1">
      <formula>$AE$2&lt;&gt;2</formula>
    </cfRule>
  </conditionalFormatting>
  <conditionalFormatting sqref="J27:M27">
    <cfRule type="expression" dxfId="2872" priority="142" stopIfTrue="1">
      <formula>$AE$2&lt;&gt;2</formula>
    </cfRule>
  </conditionalFormatting>
  <conditionalFormatting sqref="J27:M27">
    <cfRule type="expression" dxfId="2871" priority="141" stopIfTrue="1">
      <formula>$AE$2&lt;&gt;2</formula>
    </cfRule>
  </conditionalFormatting>
  <conditionalFormatting sqref="J27:M27">
    <cfRule type="expression" dxfId="2870" priority="140" stopIfTrue="1">
      <formula>$AE$2&lt;&gt;2</formula>
    </cfRule>
  </conditionalFormatting>
  <conditionalFormatting sqref="J27:M27">
    <cfRule type="expression" dxfId="2869" priority="139" stopIfTrue="1">
      <formula>$AE$2&lt;&gt;2</formula>
    </cfRule>
  </conditionalFormatting>
  <conditionalFormatting sqref="N27:O27">
    <cfRule type="expression" dxfId="2868" priority="138" stopIfTrue="1">
      <formula>$AE$2&lt;&gt;2</formula>
    </cfRule>
  </conditionalFormatting>
  <conditionalFormatting sqref="N27:O27">
    <cfRule type="expression" dxfId="2867" priority="137" stopIfTrue="1">
      <formula>$AE$2&lt;&gt;2</formula>
    </cfRule>
  </conditionalFormatting>
  <conditionalFormatting sqref="P27:Q27">
    <cfRule type="expression" dxfId="2866" priority="136" stopIfTrue="1">
      <formula>$AE$2&lt;&gt;2</formula>
    </cfRule>
  </conditionalFormatting>
  <conditionalFormatting sqref="P27:Q27">
    <cfRule type="expression" dxfId="2865" priority="135" stopIfTrue="1">
      <formula>$AE$2&lt;&gt;2</formula>
    </cfRule>
  </conditionalFormatting>
  <conditionalFormatting sqref="R27:S27">
    <cfRule type="expression" dxfId="2864" priority="134" stopIfTrue="1">
      <formula>$AE$2&lt;&gt;2</formula>
    </cfRule>
  </conditionalFormatting>
  <conditionalFormatting sqref="R27:S27">
    <cfRule type="expression" dxfId="2863" priority="133" stopIfTrue="1">
      <formula>$AE$2&lt;&gt;2</formula>
    </cfRule>
  </conditionalFormatting>
  <conditionalFormatting sqref="T27:U27">
    <cfRule type="expression" dxfId="2862" priority="132" stopIfTrue="1">
      <formula>$AE$2&lt;&gt;2</formula>
    </cfRule>
  </conditionalFormatting>
  <conditionalFormatting sqref="T27:U27">
    <cfRule type="expression" dxfId="2861" priority="131" stopIfTrue="1">
      <formula>$AE$2&lt;&gt;2</formula>
    </cfRule>
  </conditionalFormatting>
  <conditionalFormatting sqref="J28:M28">
    <cfRule type="expression" dxfId="2860" priority="130" stopIfTrue="1">
      <formula>$AE$2&lt;&gt;2</formula>
    </cfRule>
  </conditionalFormatting>
  <conditionalFormatting sqref="J28:M28">
    <cfRule type="expression" dxfId="2859" priority="129" stopIfTrue="1">
      <formula>$AE$2&lt;&gt;2</formula>
    </cfRule>
  </conditionalFormatting>
  <conditionalFormatting sqref="J28:M28">
    <cfRule type="expression" dxfId="2858" priority="128" stopIfTrue="1">
      <formula>$AE$2&lt;&gt;2</formula>
    </cfRule>
  </conditionalFormatting>
  <conditionalFormatting sqref="J28:M28">
    <cfRule type="expression" dxfId="2857" priority="127" stopIfTrue="1">
      <formula>$AE$2&lt;&gt;2</formula>
    </cfRule>
  </conditionalFormatting>
  <conditionalFormatting sqref="N28:O28">
    <cfRule type="expression" dxfId="2856" priority="126" stopIfTrue="1">
      <formula>$AE$2&lt;&gt;2</formula>
    </cfRule>
  </conditionalFormatting>
  <conditionalFormatting sqref="N28:O28">
    <cfRule type="expression" dxfId="2855" priority="125" stopIfTrue="1">
      <formula>$AE$2&lt;&gt;2</formula>
    </cfRule>
  </conditionalFormatting>
  <conditionalFormatting sqref="P28:Q28">
    <cfRule type="expression" dxfId="2854" priority="124" stopIfTrue="1">
      <formula>$AE$2&lt;&gt;2</formula>
    </cfRule>
  </conditionalFormatting>
  <conditionalFormatting sqref="P28:Q28">
    <cfRule type="expression" dxfId="2853" priority="123" stopIfTrue="1">
      <formula>$AE$2&lt;&gt;2</formula>
    </cfRule>
  </conditionalFormatting>
  <conditionalFormatting sqref="R28:S28">
    <cfRule type="expression" dxfId="2852" priority="122" stopIfTrue="1">
      <formula>$AE$2&lt;&gt;2</formula>
    </cfRule>
  </conditionalFormatting>
  <conditionalFormatting sqref="R28:S28">
    <cfRule type="expression" dxfId="2851" priority="121" stopIfTrue="1">
      <formula>$AE$2&lt;&gt;2</formula>
    </cfRule>
  </conditionalFormatting>
  <conditionalFormatting sqref="T28:U28">
    <cfRule type="expression" dxfId="2850" priority="120" stopIfTrue="1">
      <formula>$AE$2&lt;&gt;2</formula>
    </cfRule>
  </conditionalFormatting>
  <conditionalFormatting sqref="T28:U28">
    <cfRule type="expression" dxfId="2849" priority="119" stopIfTrue="1">
      <formula>$AE$2&lt;&gt;2</formula>
    </cfRule>
  </conditionalFormatting>
  <conditionalFormatting sqref="J35:K35">
    <cfRule type="expression" dxfId="2848" priority="118" stopIfTrue="1">
      <formula>$AE$2&lt;&gt;2</formula>
    </cfRule>
  </conditionalFormatting>
  <conditionalFormatting sqref="J35:K35">
    <cfRule type="expression" dxfId="2847" priority="117" stopIfTrue="1">
      <formula>$AE$2&lt;&gt;2</formula>
    </cfRule>
  </conditionalFormatting>
  <conditionalFormatting sqref="L35:M35">
    <cfRule type="expression" dxfId="2846" priority="116" stopIfTrue="1">
      <formula>$AE$2&lt;&gt;2</formula>
    </cfRule>
  </conditionalFormatting>
  <conditionalFormatting sqref="L35:M35">
    <cfRule type="expression" dxfId="2845" priority="115" stopIfTrue="1">
      <formula>$AE$2&lt;&gt;2</formula>
    </cfRule>
  </conditionalFormatting>
  <conditionalFormatting sqref="N35:O35">
    <cfRule type="expression" dxfId="2844" priority="114" stopIfTrue="1">
      <formula>$AE$2&lt;&gt;2</formula>
    </cfRule>
  </conditionalFormatting>
  <conditionalFormatting sqref="N35:O35">
    <cfRule type="expression" dxfId="2843" priority="113" stopIfTrue="1">
      <formula>$AE$2&lt;&gt;2</formula>
    </cfRule>
  </conditionalFormatting>
  <conditionalFormatting sqref="R35:S35">
    <cfRule type="expression" dxfId="2842" priority="112" stopIfTrue="1">
      <formula>$AE$2&lt;&gt;2</formula>
    </cfRule>
  </conditionalFormatting>
  <conditionalFormatting sqref="R35:S35">
    <cfRule type="expression" dxfId="2841" priority="111" stopIfTrue="1">
      <formula>$AE$2&lt;&gt;2</formula>
    </cfRule>
  </conditionalFormatting>
  <conditionalFormatting sqref="J36:K36">
    <cfRule type="expression" dxfId="2840" priority="110" stopIfTrue="1">
      <formula>$AE$2&lt;&gt;2</formula>
    </cfRule>
  </conditionalFormatting>
  <conditionalFormatting sqref="J36:K36">
    <cfRule type="expression" dxfId="2839" priority="109" stopIfTrue="1">
      <formula>$AE$2&lt;&gt;2</formula>
    </cfRule>
  </conditionalFormatting>
  <conditionalFormatting sqref="L36:M36">
    <cfRule type="expression" dxfId="2838" priority="108" stopIfTrue="1">
      <formula>$AE$2&lt;&gt;2</formula>
    </cfRule>
  </conditionalFormatting>
  <conditionalFormatting sqref="L36:M36">
    <cfRule type="expression" dxfId="2837" priority="107" stopIfTrue="1">
      <formula>$AE$2&lt;&gt;2</formula>
    </cfRule>
  </conditionalFormatting>
  <conditionalFormatting sqref="N36:O36">
    <cfRule type="expression" dxfId="2836" priority="106" stopIfTrue="1">
      <formula>$AE$2&lt;&gt;2</formula>
    </cfRule>
  </conditionalFormatting>
  <conditionalFormatting sqref="N36:O36">
    <cfRule type="expression" dxfId="2835" priority="105" stopIfTrue="1">
      <formula>$AE$2&lt;&gt;2</formula>
    </cfRule>
  </conditionalFormatting>
  <conditionalFormatting sqref="R36:S36">
    <cfRule type="expression" dxfId="2834" priority="104" stopIfTrue="1">
      <formula>$AE$2&lt;&gt;2</formula>
    </cfRule>
  </conditionalFormatting>
  <conditionalFormatting sqref="R36:S36">
    <cfRule type="expression" dxfId="2833" priority="103" stopIfTrue="1">
      <formula>$AE$2&lt;&gt;2</formula>
    </cfRule>
  </conditionalFormatting>
  <conditionalFormatting sqref="J37:K37">
    <cfRule type="expression" dxfId="2832" priority="102" stopIfTrue="1">
      <formula>$AE$2&lt;&gt;2</formula>
    </cfRule>
  </conditionalFormatting>
  <conditionalFormatting sqref="J37:K37">
    <cfRule type="expression" dxfId="2831" priority="101" stopIfTrue="1">
      <formula>$AE$2&lt;&gt;2</formula>
    </cfRule>
  </conditionalFormatting>
  <conditionalFormatting sqref="L37:M37">
    <cfRule type="expression" dxfId="2830" priority="100" stopIfTrue="1">
      <formula>$AE$2&lt;&gt;2</formula>
    </cfRule>
  </conditionalFormatting>
  <conditionalFormatting sqref="L37:M37">
    <cfRule type="expression" dxfId="2829" priority="99" stopIfTrue="1">
      <formula>$AE$2&lt;&gt;2</formula>
    </cfRule>
  </conditionalFormatting>
  <conditionalFormatting sqref="N37:O37">
    <cfRule type="expression" dxfId="2828" priority="98" stopIfTrue="1">
      <formula>$AE$2&lt;&gt;2</formula>
    </cfRule>
  </conditionalFormatting>
  <conditionalFormatting sqref="N37:O37">
    <cfRule type="expression" dxfId="2827" priority="97" stopIfTrue="1">
      <formula>$AE$2&lt;&gt;2</formula>
    </cfRule>
  </conditionalFormatting>
  <conditionalFormatting sqref="R37:S37">
    <cfRule type="expression" dxfId="2826" priority="96" stopIfTrue="1">
      <formula>$AE$2&lt;&gt;2</formula>
    </cfRule>
  </conditionalFormatting>
  <conditionalFormatting sqref="R37:S37">
    <cfRule type="expression" dxfId="2825" priority="95" stopIfTrue="1">
      <formula>$AE$2&lt;&gt;2</formula>
    </cfRule>
  </conditionalFormatting>
  <conditionalFormatting sqref="J38:K38">
    <cfRule type="expression" dxfId="2824" priority="94" stopIfTrue="1">
      <formula>$AE$2&lt;&gt;2</formula>
    </cfRule>
  </conditionalFormatting>
  <conditionalFormatting sqref="J38:K38">
    <cfRule type="expression" dxfId="2823" priority="93" stopIfTrue="1">
      <formula>$AE$2&lt;&gt;2</formula>
    </cfRule>
  </conditionalFormatting>
  <conditionalFormatting sqref="L38:M38">
    <cfRule type="expression" dxfId="2822" priority="92" stopIfTrue="1">
      <formula>$AE$2&lt;&gt;2</formula>
    </cfRule>
  </conditionalFormatting>
  <conditionalFormatting sqref="L38:M38">
    <cfRule type="expression" dxfId="2821" priority="91" stopIfTrue="1">
      <formula>$AE$2&lt;&gt;2</formula>
    </cfRule>
  </conditionalFormatting>
  <conditionalFormatting sqref="N38:O38">
    <cfRule type="expression" dxfId="2820" priority="90" stopIfTrue="1">
      <formula>$AE$2&lt;&gt;2</formula>
    </cfRule>
  </conditionalFormatting>
  <conditionalFormatting sqref="N38:O38">
    <cfRule type="expression" dxfId="2819" priority="89" stopIfTrue="1">
      <formula>$AE$2&lt;&gt;2</formula>
    </cfRule>
  </conditionalFormatting>
  <conditionalFormatting sqref="R38:S38">
    <cfRule type="expression" dxfId="2818" priority="88" stopIfTrue="1">
      <formula>$AE$2&lt;&gt;2</formula>
    </cfRule>
  </conditionalFormatting>
  <conditionalFormatting sqref="R38:S38">
    <cfRule type="expression" dxfId="2817" priority="87" stopIfTrue="1">
      <formula>$AE$2&lt;&gt;2</formula>
    </cfRule>
  </conditionalFormatting>
  <conditionalFormatting sqref="J39:K39">
    <cfRule type="expression" dxfId="2816" priority="86" stopIfTrue="1">
      <formula>$AE$2&lt;&gt;2</formula>
    </cfRule>
  </conditionalFormatting>
  <conditionalFormatting sqref="J39:K39">
    <cfRule type="expression" dxfId="2815" priority="85" stopIfTrue="1">
      <formula>$AE$2&lt;&gt;2</formula>
    </cfRule>
  </conditionalFormatting>
  <conditionalFormatting sqref="L39:M39">
    <cfRule type="expression" dxfId="2814" priority="84" stopIfTrue="1">
      <formula>$AE$2&lt;&gt;2</formula>
    </cfRule>
  </conditionalFormatting>
  <conditionalFormatting sqref="L39:M39">
    <cfRule type="expression" dxfId="2813" priority="83" stopIfTrue="1">
      <formula>$AE$2&lt;&gt;2</formula>
    </cfRule>
  </conditionalFormatting>
  <conditionalFormatting sqref="N39:O39">
    <cfRule type="expression" dxfId="2812" priority="82" stopIfTrue="1">
      <formula>$AE$2&lt;&gt;2</formula>
    </cfRule>
  </conditionalFormatting>
  <conditionalFormatting sqref="N39:O39">
    <cfRule type="expression" dxfId="2811" priority="81" stopIfTrue="1">
      <formula>$AE$2&lt;&gt;2</formula>
    </cfRule>
  </conditionalFormatting>
  <conditionalFormatting sqref="R39:S39">
    <cfRule type="expression" dxfId="2810" priority="80" stopIfTrue="1">
      <formula>$AE$2&lt;&gt;2</formula>
    </cfRule>
  </conditionalFormatting>
  <conditionalFormatting sqref="R39:S39">
    <cfRule type="expression" dxfId="2809" priority="79" stopIfTrue="1">
      <formula>$AE$2&lt;&gt;2</formula>
    </cfRule>
  </conditionalFormatting>
  <conditionalFormatting sqref="V8:W8">
    <cfRule type="expression" dxfId="2808" priority="78">
      <formula>$AE$2&lt;&gt;2</formula>
    </cfRule>
  </conditionalFormatting>
  <conditionalFormatting sqref="X8:Y8">
    <cfRule type="expression" dxfId="2807" priority="77">
      <formula>$AE$2&lt;&gt;2</formula>
    </cfRule>
  </conditionalFormatting>
  <conditionalFormatting sqref="Z8:AA8">
    <cfRule type="expression" dxfId="2806" priority="76">
      <formula>$AE$2&lt;&gt;2</formula>
    </cfRule>
  </conditionalFormatting>
  <conditionalFormatting sqref="V9:W9">
    <cfRule type="expression" dxfId="2805" priority="75">
      <formula>$AE$2&lt;&gt;2</formula>
    </cfRule>
  </conditionalFormatting>
  <conditionalFormatting sqref="X9:Y9">
    <cfRule type="expression" dxfId="2804" priority="74">
      <formula>$AE$2&lt;&gt;2</formula>
    </cfRule>
  </conditionalFormatting>
  <conditionalFormatting sqref="Z9:AA9">
    <cfRule type="expression" dxfId="2803" priority="73">
      <formula>$AE$2&lt;&gt;2</formula>
    </cfRule>
  </conditionalFormatting>
  <conditionalFormatting sqref="V10:W10">
    <cfRule type="expression" dxfId="2802" priority="72">
      <formula>$AE$2&lt;&gt;2</formula>
    </cfRule>
  </conditionalFormatting>
  <conditionalFormatting sqref="X10:Y10">
    <cfRule type="expression" dxfId="2801" priority="71">
      <formula>$AE$2&lt;&gt;2</formula>
    </cfRule>
  </conditionalFormatting>
  <conditionalFormatting sqref="Z10:AA10">
    <cfRule type="expression" dxfId="2800" priority="70">
      <formula>$AE$2&lt;&gt;2</formula>
    </cfRule>
  </conditionalFormatting>
  <conditionalFormatting sqref="V11:W11">
    <cfRule type="expression" dxfId="2799" priority="69">
      <formula>$AE$2&lt;&gt;2</formula>
    </cfRule>
  </conditionalFormatting>
  <conditionalFormatting sqref="X11:Y11">
    <cfRule type="expression" dxfId="2798" priority="68">
      <formula>$AE$2&lt;&gt;2</formula>
    </cfRule>
  </conditionalFormatting>
  <conditionalFormatting sqref="Z11:AA11">
    <cfRule type="expression" dxfId="2797" priority="67">
      <formula>$AE$2&lt;&gt;2</formula>
    </cfRule>
  </conditionalFormatting>
  <conditionalFormatting sqref="V12:W12">
    <cfRule type="expression" dxfId="2796" priority="66">
      <formula>$AE$2&lt;&gt;2</formula>
    </cfRule>
  </conditionalFormatting>
  <conditionalFormatting sqref="X12:Y12">
    <cfRule type="expression" dxfId="2795" priority="65">
      <formula>$AE$2&lt;&gt;2</formula>
    </cfRule>
  </conditionalFormatting>
  <conditionalFormatting sqref="Z12:AA12">
    <cfRule type="expression" dxfId="2794" priority="64">
      <formula>$AE$2&lt;&gt;2</formula>
    </cfRule>
  </conditionalFormatting>
  <conditionalFormatting sqref="V13:W13">
    <cfRule type="expression" dxfId="2793" priority="63">
      <formula>$AE$2&lt;&gt;2</formula>
    </cfRule>
  </conditionalFormatting>
  <conditionalFormatting sqref="X13:Y13">
    <cfRule type="expression" dxfId="2792" priority="62">
      <formula>$AE$2&lt;&gt;2</formula>
    </cfRule>
  </conditionalFormatting>
  <conditionalFormatting sqref="Z13:AA13">
    <cfRule type="expression" dxfId="2791" priority="61">
      <formula>$AE$2&lt;&gt;2</formula>
    </cfRule>
  </conditionalFormatting>
  <conditionalFormatting sqref="V14:W14">
    <cfRule type="expression" dxfId="2790" priority="60">
      <formula>$AE$2&lt;&gt;2</formula>
    </cfRule>
  </conditionalFormatting>
  <conditionalFormatting sqref="X14:Y14">
    <cfRule type="expression" dxfId="2789" priority="59">
      <formula>$AE$2&lt;&gt;2</formula>
    </cfRule>
  </conditionalFormatting>
  <conditionalFormatting sqref="Z14:AA14">
    <cfRule type="expression" dxfId="2788" priority="58">
      <formula>$AE$2&lt;&gt;2</formula>
    </cfRule>
  </conditionalFormatting>
  <conditionalFormatting sqref="V15:W15">
    <cfRule type="expression" dxfId="2787" priority="57">
      <formula>$AE$2&lt;&gt;2</formula>
    </cfRule>
  </conditionalFormatting>
  <conditionalFormatting sqref="X15:Y15">
    <cfRule type="expression" dxfId="2786" priority="56">
      <formula>$AE$2&lt;&gt;2</formula>
    </cfRule>
  </conditionalFormatting>
  <conditionalFormatting sqref="Z15:AA15">
    <cfRule type="expression" dxfId="2785" priority="55">
      <formula>$AE$2&lt;&gt;2</formula>
    </cfRule>
  </conditionalFormatting>
  <conditionalFormatting sqref="V16:W16">
    <cfRule type="expression" dxfId="2784" priority="54">
      <formula>$AE$2&lt;&gt;2</formula>
    </cfRule>
  </conditionalFormatting>
  <conditionalFormatting sqref="X16:Y16">
    <cfRule type="expression" dxfId="2783" priority="53">
      <formula>$AE$2&lt;&gt;2</formula>
    </cfRule>
  </conditionalFormatting>
  <conditionalFormatting sqref="Z16:AA16">
    <cfRule type="expression" dxfId="2782" priority="52">
      <formula>$AE$2&lt;&gt;2</formula>
    </cfRule>
  </conditionalFormatting>
  <conditionalFormatting sqref="V17:W17">
    <cfRule type="expression" dxfId="2781" priority="51">
      <formula>$AE$2&lt;&gt;2</formula>
    </cfRule>
  </conditionalFormatting>
  <conditionalFormatting sqref="X17:Y17">
    <cfRule type="expression" dxfId="2780" priority="50">
      <formula>$AE$2&lt;&gt;2</formula>
    </cfRule>
  </conditionalFormatting>
  <conditionalFormatting sqref="Z17:AA17">
    <cfRule type="expression" dxfId="2779" priority="49">
      <formula>$AE$2&lt;&gt;2</formula>
    </cfRule>
  </conditionalFormatting>
  <conditionalFormatting sqref="V18:W18">
    <cfRule type="expression" dxfId="2778" priority="48">
      <formula>$AE$2&lt;&gt;2</formula>
    </cfRule>
  </conditionalFormatting>
  <conditionalFormatting sqref="X18:Y18">
    <cfRule type="expression" dxfId="2777" priority="47">
      <formula>$AE$2&lt;&gt;2</formula>
    </cfRule>
  </conditionalFormatting>
  <conditionalFormatting sqref="Z18:AA18">
    <cfRule type="expression" dxfId="2776" priority="46">
      <formula>$AE$2&lt;&gt;2</formula>
    </cfRule>
  </conditionalFormatting>
  <conditionalFormatting sqref="V19:W19">
    <cfRule type="expression" dxfId="2775" priority="45">
      <formula>$AE$2&lt;&gt;2</formula>
    </cfRule>
  </conditionalFormatting>
  <conditionalFormatting sqref="X19:Y19">
    <cfRule type="expression" dxfId="2774" priority="44">
      <formula>$AE$2&lt;&gt;2</formula>
    </cfRule>
  </conditionalFormatting>
  <conditionalFormatting sqref="Z19:AA19">
    <cfRule type="expression" dxfId="2773" priority="43">
      <formula>$AE$2&lt;&gt;2</formula>
    </cfRule>
  </conditionalFormatting>
  <conditionalFormatting sqref="V26:W26">
    <cfRule type="expression" dxfId="2772" priority="42">
      <formula>$AE$2&lt;&gt;2</formula>
    </cfRule>
  </conditionalFormatting>
  <conditionalFormatting sqref="X26:Y26">
    <cfRule type="expression" dxfId="2771" priority="41">
      <formula>$AE$2&lt;&gt;2</formula>
    </cfRule>
  </conditionalFormatting>
  <conditionalFormatting sqref="Z26:AA26">
    <cfRule type="expression" dxfId="2770" priority="40">
      <formula>$AE$2&lt;&gt;2</formula>
    </cfRule>
  </conditionalFormatting>
  <conditionalFormatting sqref="V27:W27">
    <cfRule type="expression" dxfId="2769" priority="39">
      <formula>$AE$2&lt;&gt;2</formula>
    </cfRule>
  </conditionalFormatting>
  <conditionalFormatting sqref="X27:Y27">
    <cfRule type="expression" dxfId="2768" priority="38">
      <formula>$AE$2&lt;&gt;2</formula>
    </cfRule>
  </conditionalFormatting>
  <conditionalFormatting sqref="Z27:AA27">
    <cfRule type="expression" dxfId="2767" priority="37">
      <formula>$AE$2&lt;&gt;2</formula>
    </cfRule>
  </conditionalFormatting>
  <conditionalFormatting sqref="V28:W28">
    <cfRule type="expression" dxfId="2766" priority="36">
      <formula>$AE$2&lt;&gt;2</formula>
    </cfRule>
  </conditionalFormatting>
  <conditionalFormatting sqref="X28:Y28">
    <cfRule type="expression" dxfId="2765" priority="35">
      <formula>$AE$2&lt;&gt;2</formula>
    </cfRule>
  </conditionalFormatting>
  <conditionalFormatting sqref="Z28:AA28">
    <cfRule type="expression" dxfId="2764" priority="34">
      <formula>$AE$2&lt;&gt;2</formula>
    </cfRule>
  </conditionalFormatting>
  <conditionalFormatting sqref="V29:W29">
    <cfRule type="expression" dxfId="2763" priority="33">
      <formula>$AE$2&lt;&gt;2</formula>
    </cfRule>
  </conditionalFormatting>
  <conditionalFormatting sqref="X29:Y29">
    <cfRule type="expression" dxfId="2762" priority="32">
      <formula>$AE$2&lt;&gt;2</formula>
    </cfRule>
  </conditionalFormatting>
  <conditionalFormatting sqref="Z29:AA29">
    <cfRule type="expression" dxfId="2761" priority="31">
      <formula>$AE$2&lt;&gt;2</formula>
    </cfRule>
  </conditionalFormatting>
  <conditionalFormatting sqref="P35:Q35">
    <cfRule type="expression" dxfId="2760" priority="30">
      <formula>$AE$2&lt;&gt;2</formula>
    </cfRule>
  </conditionalFormatting>
  <conditionalFormatting sqref="T35:U35">
    <cfRule type="expression" dxfId="2759" priority="29">
      <formula>$AE$2&lt;&gt;2</formula>
    </cfRule>
  </conditionalFormatting>
  <conditionalFormatting sqref="V35:W35">
    <cfRule type="expression" dxfId="2758" priority="28">
      <formula>$AE$2&lt;&gt;2</formula>
    </cfRule>
  </conditionalFormatting>
  <conditionalFormatting sqref="X35:Y35">
    <cfRule type="expression" dxfId="2757" priority="27">
      <formula>$AE$2&lt;&gt;2</formula>
    </cfRule>
  </conditionalFormatting>
  <conditionalFormatting sqref="P36:Q36">
    <cfRule type="expression" dxfId="2756" priority="26">
      <formula>$AE$2&lt;&gt;2</formula>
    </cfRule>
  </conditionalFormatting>
  <conditionalFormatting sqref="T36:U36">
    <cfRule type="expression" dxfId="2755" priority="25">
      <formula>$AE$2&lt;&gt;2</formula>
    </cfRule>
  </conditionalFormatting>
  <conditionalFormatting sqref="V36:W36">
    <cfRule type="expression" dxfId="2754" priority="24">
      <formula>$AE$2&lt;&gt;2</formula>
    </cfRule>
  </conditionalFormatting>
  <conditionalFormatting sqref="X36:Y36">
    <cfRule type="expression" dxfId="2753" priority="23">
      <formula>$AE$2&lt;&gt;2</formula>
    </cfRule>
  </conditionalFormatting>
  <conditionalFormatting sqref="P37:Q37">
    <cfRule type="expression" dxfId="2752" priority="22">
      <formula>$AE$2&lt;&gt;2</formula>
    </cfRule>
  </conditionalFormatting>
  <conditionalFormatting sqref="T37:U37">
    <cfRule type="expression" dxfId="2751" priority="21">
      <formula>$AE$2&lt;&gt;2</formula>
    </cfRule>
  </conditionalFormatting>
  <conditionalFormatting sqref="V37:W37">
    <cfRule type="expression" dxfId="2750" priority="20">
      <formula>$AE$2&lt;&gt;2</formula>
    </cfRule>
  </conditionalFormatting>
  <conditionalFormatting sqref="X37:Y37">
    <cfRule type="expression" dxfId="2749" priority="19">
      <formula>$AE$2&lt;&gt;2</formula>
    </cfRule>
  </conditionalFormatting>
  <conditionalFormatting sqref="P38:Q38">
    <cfRule type="expression" dxfId="2748" priority="18">
      <formula>$AE$2&lt;&gt;2</formula>
    </cfRule>
  </conditionalFormatting>
  <conditionalFormatting sqref="T38:U38">
    <cfRule type="expression" dxfId="2747" priority="17">
      <formula>$AE$2&lt;&gt;2</formula>
    </cfRule>
  </conditionalFormatting>
  <conditionalFormatting sqref="V38:W38">
    <cfRule type="expression" dxfId="2746" priority="16">
      <formula>$AE$2&lt;&gt;2</formula>
    </cfRule>
  </conditionalFormatting>
  <conditionalFormatting sqref="X38:Y38">
    <cfRule type="expression" dxfId="2745" priority="15">
      <formula>$AE$2&lt;&gt;2</formula>
    </cfRule>
  </conditionalFormatting>
  <conditionalFormatting sqref="P39:Q39">
    <cfRule type="expression" dxfId="2744" priority="14">
      <formula>$AE$2&lt;&gt;2</formula>
    </cfRule>
  </conditionalFormatting>
  <conditionalFormatting sqref="T39:U39">
    <cfRule type="expression" dxfId="2743" priority="13">
      <formula>$AE$2&lt;&gt;2</formula>
    </cfRule>
  </conditionalFormatting>
  <conditionalFormatting sqref="V39:W39">
    <cfRule type="expression" dxfId="2742" priority="12">
      <formula>$AE$2&lt;&gt;2</formula>
    </cfRule>
  </conditionalFormatting>
  <conditionalFormatting sqref="X39:Y39">
    <cfRule type="expression" dxfId="2741" priority="11">
      <formula>$AE$2&lt;&gt;2</formula>
    </cfRule>
  </conditionalFormatting>
  <conditionalFormatting sqref="T40:U40">
    <cfRule type="expression" dxfId="2740" priority="10">
      <formula>$AE$2&lt;&gt;2</formula>
    </cfRule>
  </conditionalFormatting>
  <conditionalFormatting sqref="V40:W40">
    <cfRule type="expression" dxfId="2739" priority="9">
      <formula>$AE$2&lt;&gt;2</formula>
    </cfRule>
  </conditionalFormatting>
  <conditionalFormatting sqref="X40:Y40">
    <cfRule type="expression" dxfId="2738" priority="8">
      <formula>$AE$2&lt;&gt;2</formula>
    </cfRule>
  </conditionalFormatting>
  <conditionalFormatting sqref="L43:N43">
    <cfRule type="expression" dxfId="2737" priority="7">
      <formula>$AE$2&lt;&gt;2</formula>
    </cfRule>
  </conditionalFormatting>
  <conditionalFormatting sqref="Q43:R43">
    <cfRule type="expression" dxfId="2736" priority="6">
      <formula>$AE$2&lt;&gt;2</formula>
    </cfRule>
  </conditionalFormatting>
  <conditionalFormatting sqref="U43:V43">
    <cfRule type="expression" dxfId="2735" priority="5">
      <formula>$AE$2&lt;&gt;2</formula>
    </cfRule>
  </conditionalFormatting>
  <conditionalFormatting sqref="Y43:Z43">
    <cfRule type="expression" dxfId="2734" priority="4">
      <formula>$AE$2&lt;&gt;2</formula>
    </cfRule>
  </conditionalFormatting>
  <conditionalFormatting sqref="W44:Y44">
    <cfRule type="expression" dxfId="2733" priority="3">
      <formula>$AE$2&lt;&gt;2</formula>
    </cfRule>
  </conditionalFormatting>
  <conditionalFormatting sqref="W45:Y45">
    <cfRule type="expression" dxfId="2732" priority="2">
      <formula>$AE$2&lt;&gt;2</formula>
    </cfRule>
  </conditionalFormatting>
  <conditionalFormatting sqref="W46:Y46">
    <cfRule type="expression" dxfId="2731" priority="1">
      <formula>$AE$2&lt;&gt;2</formula>
    </cfRule>
  </conditionalFormatting>
  <dataValidations count="1">
    <dataValidation type="list" allowBlank="1" showInputMessage="1" showErrorMessage="1" sqref="M14:M19 L8:L19 M8:M11 T26:T28 U26 U28" xr:uid="{00000000-0002-0000-03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208</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W4" s="360"/>
      <c r="X4" s="359"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c r="M8" s="311"/>
      <c r="N8" s="331"/>
      <c r="O8" s="332"/>
      <c r="P8" s="333"/>
      <c r="Q8" s="334"/>
      <c r="R8" s="335"/>
      <c r="S8" s="336"/>
      <c r="T8" s="337"/>
      <c r="U8" s="333"/>
      <c r="V8" s="338" t="str">
        <f>IF(D8="","",AD8)</f>
        <v/>
      </c>
      <c r="W8" s="338"/>
      <c r="X8" s="338" t="str">
        <f t="shared" ref="X8:X19" si="0">IF(D8="","",IF(ISERROR(AE8),"-",AE8))</f>
        <v/>
      </c>
      <c r="Y8" s="338"/>
      <c r="Z8" s="338" t="str">
        <f>IF(D8="","",D8*F8*AN8)</f>
        <v/>
      </c>
      <c r="AA8" s="365"/>
      <c r="AD8" s="2">
        <f>D8*F8*J8*$V$4*AH8</f>
        <v>0</v>
      </c>
      <c r="AE8" s="2">
        <f>D8*F8*J8*$X$4*AI8</f>
        <v>0</v>
      </c>
      <c r="AG8" s="37" t="b">
        <v>1</v>
      </c>
      <c r="AH8" s="2" t="str">
        <f>IF(AG8=TRUE,"0.93",IF(ISERROR(AK8),"エラー",IF(AK8&gt;0.93,"0.93",AK8)))</f>
        <v>0.93</v>
      </c>
      <c r="AI8" s="2" t="str">
        <f>IF(AG8=TRUE,"0.51",IF(ISERROR(AL8),"エラー",IF(AL8&gt;0.72,"0.72",AL8)))</f>
        <v>0.51</v>
      </c>
      <c r="AK8" s="2" t="e">
        <f>IF(共通条件・結果!$AA$7="８地域",0.01*(16+19*(2*R8+T8)/P8),0.01*(16+24*(2*R8+T8)/P8))</f>
        <v>#DIV/0!</v>
      </c>
      <c r="AL8" s="2" t="e">
        <f>0.01*(5+20*(3*R8+T8)/P8)</f>
        <v>#DIV/0!</v>
      </c>
      <c r="AN8" s="2">
        <f>IF(AO8="FALSE",H8,IF(L8="風除室",1/((1/H8)+0.1),0.5*H8+0.5*(1/((1/H8)+AO8))))</f>
        <v>0</v>
      </c>
      <c r="AO8" s="19" t="str">
        <f t="shared" ref="AO8:AO19" si="1">IF(L8="","FALSE",IF(L8="雨戸",0.1,IF(L8="ｼｬｯﾀｰ",0.1,IF(L8="障子",0.18,IF(L8="風除室",0.1)))))</f>
        <v>FALSE</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2">IF(D9="","",AD9)</f>
        <v/>
      </c>
      <c r="W9" s="211"/>
      <c r="X9" s="211" t="str">
        <f t="shared" si="0"/>
        <v/>
      </c>
      <c r="Y9" s="211"/>
      <c r="Z9" s="211" t="str">
        <f t="shared" ref="Z9:Z19" si="3">IF(D9="","",D9*F9*AN9)</f>
        <v/>
      </c>
      <c r="AA9" s="212"/>
      <c r="AD9" s="2">
        <f t="shared" ref="AD9:AD19" si="4">D9*F9*J9*$V$4*AH9</f>
        <v>0</v>
      </c>
      <c r="AE9" s="2">
        <f t="shared" ref="AE9:AE19" si="5">D9*F9*J9*$X$4*AI9</f>
        <v>0</v>
      </c>
      <c r="AG9" s="37" t="b">
        <v>1</v>
      </c>
      <c r="AH9" s="2" t="str">
        <f t="shared" ref="AH9:AH19" si="6">IF(AG9=TRUE,"0.93",IF(ISERROR(AK9),"エラー",IF(AK9&gt;0.93,"0.93",AK9)))</f>
        <v>0.93</v>
      </c>
      <c r="AI9" s="2" t="str">
        <f t="shared" ref="AI9:AI19" si="7">IF(AG9=TRUE,"0.51",IF(ISERROR(AL9),"エラー",IF(AL9&gt;0.72,"0.72",AL9)))</f>
        <v>0.51</v>
      </c>
      <c r="AK9" s="2" t="e">
        <f>IF(共通条件・結果!$AA$7="８地域",0.01*(16+19*(2*R9+T9)/P9),0.01*(16+24*(2*R9+T9)/P9))</f>
        <v>#DIV/0!</v>
      </c>
      <c r="AL9" s="2" t="e">
        <f t="shared" ref="AL9:AL19" si="8">0.01*(5+20*(3*R9+T9)/P9)</f>
        <v>#DIV/0!</v>
      </c>
      <c r="AN9" s="2">
        <f t="shared" ref="AN9:AN19" si="9">IF(AO9="FALSE",H9,IF(L9="風除室",1/((1/H9)+0.1),0.5*H9+0.5*(1/((1/H9)+AO9))))</f>
        <v>0</v>
      </c>
      <c r="AO9" s="19" t="str">
        <f t="shared" si="1"/>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2"/>
        <v/>
      </c>
      <c r="W10" s="211"/>
      <c r="X10" s="211" t="str">
        <f t="shared" si="0"/>
        <v/>
      </c>
      <c r="Y10" s="211"/>
      <c r="Z10" s="211" t="str">
        <f t="shared" si="3"/>
        <v/>
      </c>
      <c r="AA10" s="212"/>
      <c r="AD10" s="2">
        <f t="shared" si="4"/>
        <v>0</v>
      </c>
      <c r="AE10" s="2">
        <f t="shared" si="5"/>
        <v>0</v>
      </c>
      <c r="AG10" s="37" t="b">
        <v>1</v>
      </c>
      <c r="AH10" s="2" t="str">
        <f t="shared" si="6"/>
        <v>0.93</v>
      </c>
      <c r="AI10" s="2" t="str">
        <f t="shared" si="7"/>
        <v>0.51</v>
      </c>
      <c r="AK10" s="2" t="e">
        <f>IF(共通条件・結果!$AA$7="８地域",0.01*(16+19*(2*R10+T10)/P10),0.01*(16+24*(2*R10+T10)/P10))</f>
        <v>#DIV/0!</v>
      </c>
      <c r="AL10" s="2" t="e">
        <f t="shared" si="8"/>
        <v>#DIV/0!</v>
      </c>
      <c r="AN10" s="2">
        <f t="shared" si="9"/>
        <v>0</v>
      </c>
      <c r="AO10" s="19" t="str">
        <f t="shared" si="1"/>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2"/>
        <v/>
      </c>
      <c r="W11" s="211"/>
      <c r="X11" s="211" t="str">
        <f t="shared" si="0"/>
        <v/>
      </c>
      <c r="Y11" s="211"/>
      <c r="Z11" s="211" t="str">
        <f t="shared" si="3"/>
        <v/>
      </c>
      <c r="AA11" s="212"/>
      <c r="AD11" s="2">
        <f t="shared" si="4"/>
        <v>0</v>
      </c>
      <c r="AE11" s="2">
        <f t="shared" si="5"/>
        <v>0</v>
      </c>
      <c r="AG11" s="37" t="b">
        <v>1</v>
      </c>
      <c r="AH11" s="2" t="str">
        <f t="shared" si="6"/>
        <v>0.93</v>
      </c>
      <c r="AI11" s="2" t="str">
        <f t="shared" si="7"/>
        <v>0.51</v>
      </c>
      <c r="AK11" s="2" t="e">
        <f>IF(共通条件・結果!$AA$7="８地域",0.01*(16+19*(2*R11+T11)/P11),0.01*(16+24*(2*R11+T11)/P11))</f>
        <v>#DIV/0!</v>
      </c>
      <c r="AL11" s="2" t="e">
        <f t="shared" si="8"/>
        <v>#DIV/0!</v>
      </c>
      <c r="AN11" s="2">
        <f t="shared" si="9"/>
        <v>0</v>
      </c>
      <c r="AO11" s="19" t="str">
        <f t="shared" si="1"/>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2"/>
        <v/>
      </c>
      <c r="W12" s="210"/>
      <c r="X12" s="209" t="str">
        <f t="shared" si="0"/>
        <v/>
      </c>
      <c r="Y12" s="210"/>
      <c r="Z12" s="209" t="str">
        <f t="shared" si="3"/>
        <v/>
      </c>
      <c r="AA12" s="232"/>
      <c r="AD12" s="2">
        <f t="shared" si="4"/>
        <v>0</v>
      </c>
      <c r="AE12" s="2">
        <f t="shared" si="5"/>
        <v>0</v>
      </c>
      <c r="AG12" s="37" t="b">
        <v>1</v>
      </c>
      <c r="AH12" s="2" t="str">
        <f t="shared" si="6"/>
        <v>0.93</v>
      </c>
      <c r="AI12" s="2" t="str">
        <f t="shared" si="7"/>
        <v>0.51</v>
      </c>
      <c r="AK12" s="2" t="e">
        <f>IF(共通条件・結果!$AA$7="８地域",0.01*(16+19*(2*R12+T12)/P12),0.01*(16+24*(2*R12+T12)/P12))</f>
        <v>#DIV/0!</v>
      </c>
      <c r="AL12" s="2" t="e">
        <f t="shared" si="8"/>
        <v>#DIV/0!</v>
      </c>
      <c r="AN12" s="2">
        <f t="shared" si="9"/>
        <v>0</v>
      </c>
      <c r="AO12" s="19" t="str">
        <f t="shared" si="1"/>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2"/>
        <v/>
      </c>
      <c r="W13" s="210"/>
      <c r="X13" s="209" t="str">
        <f t="shared" si="0"/>
        <v/>
      </c>
      <c r="Y13" s="210"/>
      <c r="Z13" s="209" t="str">
        <f t="shared" si="3"/>
        <v/>
      </c>
      <c r="AA13" s="232"/>
      <c r="AD13" s="2" t="e">
        <f t="shared" si="4"/>
        <v>#VALUE!</v>
      </c>
      <c r="AE13" s="2" t="e">
        <f t="shared" si="5"/>
        <v>#VALUE!</v>
      </c>
      <c r="AG13" s="37" t="b">
        <v>0</v>
      </c>
      <c r="AH13" s="2" t="str">
        <f t="shared" si="6"/>
        <v>エラー</v>
      </c>
      <c r="AI13" s="2" t="str">
        <f t="shared" si="7"/>
        <v>エラー</v>
      </c>
      <c r="AK13" s="2" t="e">
        <f>IF(共通条件・結果!$AA$7="８地域",0.01*(16+19*(2*R13+T13)/P13),0.01*(16+24*(2*R13+T13)/P13))</f>
        <v>#DIV/0!</v>
      </c>
      <c r="AL13" s="2" t="e">
        <f t="shared" si="8"/>
        <v>#DIV/0!</v>
      </c>
      <c r="AN13" s="2">
        <f t="shared" si="9"/>
        <v>0</v>
      </c>
      <c r="AO13" s="19" t="str">
        <f t="shared" si="1"/>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2"/>
        <v/>
      </c>
      <c r="W14" s="211"/>
      <c r="X14" s="211" t="str">
        <f t="shared" si="0"/>
        <v/>
      </c>
      <c r="Y14" s="211"/>
      <c r="Z14" s="211" t="str">
        <f t="shared" si="3"/>
        <v/>
      </c>
      <c r="AA14" s="212"/>
      <c r="AD14" s="2" t="e">
        <f t="shared" si="4"/>
        <v>#VALUE!</v>
      </c>
      <c r="AE14" s="2" t="e">
        <f t="shared" si="5"/>
        <v>#VALUE!</v>
      </c>
      <c r="AG14" s="37" t="b">
        <v>0</v>
      </c>
      <c r="AH14" s="2" t="str">
        <f t="shared" si="6"/>
        <v>エラー</v>
      </c>
      <c r="AI14" s="2" t="str">
        <f t="shared" si="7"/>
        <v>エラー</v>
      </c>
      <c r="AK14" s="2" t="e">
        <f>IF(共通条件・結果!$AA$7="８地域",0.01*(16+19*(2*R14+T14)/P14),0.01*(16+24*(2*R14+T14)/P14))</f>
        <v>#DIV/0!</v>
      </c>
      <c r="AL14" s="2" t="e">
        <f t="shared" si="8"/>
        <v>#DIV/0!</v>
      </c>
      <c r="AN14" s="2">
        <f t="shared" si="9"/>
        <v>0</v>
      </c>
      <c r="AO14" s="19" t="str">
        <f t="shared" si="1"/>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2"/>
        <v/>
      </c>
      <c r="W15" s="210"/>
      <c r="X15" s="211" t="str">
        <f t="shared" si="0"/>
        <v/>
      </c>
      <c r="Y15" s="211"/>
      <c r="Z15" s="211" t="str">
        <f t="shared" si="3"/>
        <v/>
      </c>
      <c r="AA15" s="212"/>
      <c r="AD15" s="2" t="e">
        <f t="shared" si="4"/>
        <v>#VALUE!</v>
      </c>
      <c r="AE15" s="2" t="e">
        <f t="shared" si="5"/>
        <v>#VALUE!</v>
      </c>
      <c r="AG15" s="37" t="b">
        <v>0</v>
      </c>
      <c r="AH15" s="2" t="str">
        <f t="shared" si="6"/>
        <v>エラー</v>
      </c>
      <c r="AI15" s="2" t="str">
        <f t="shared" si="7"/>
        <v>エラー</v>
      </c>
      <c r="AK15" s="2" t="e">
        <f>IF(共通条件・結果!$AA$7="８地域",0.01*(16+19*(2*R15+T15)/P15),0.01*(16+24*(2*R15+T15)/P15))</f>
        <v>#DIV/0!</v>
      </c>
      <c r="AL15" s="2" t="e">
        <f t="shared" si="8"/>
        <v>#DIV/0!</v>
      </c>
      <c r="AN15" s="2">
        <f t="shared" si="9"/>
        <v>0</v>
      </c>
      <c r="AO15" s="19" t="str">
        <f t="shared" si="1"/>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2"/>
        <v/>
      </c>
      <c r="W16" s="210"/>
      <c r="X16" s="211" t="str">
        <f t="shared" si="0"/>
        <v/>
      </c>
      <c r="Y16" s="211"/>
      <c r="Z16" s="211" t="str">
        <f t="shared" si="3"/>
        <v/>
      </c>
      <c r="AA16" s="212"/>
      <c r="AD16" s="2" t="e">
        <f t="shared" si="4"/>
        <v>#VALUE!</v>
      </c>
      <c r="AE16" s="2" t="e">
        <f t="shared" si="5"/>
        <v>#VALUE!</v>
      </c>
      <c r="AG16" s="37" t="b">
        <v>0</v>
      </c>
      <c r="AH16" s="2" t="str">
        <f t="shared" si="6"/>
        <v>エラー</v>
      </c>
      <c r="AI16" s="2" t="str">
        <f t="shared" si="7"/>
        <v>エラー</v>
      </c>
      <c r="AK16" s="2" t="e">
        <f>IF(共通条件・結果!$AA$7="８地域",0.01*(16+19*(2*R16+T16)/P16),0.01*(16+24*(2*R16+T16)/P16))</f>
        <v>#DIV/0!</v>
      </c>
      <c r="AL16" s="2" t="e">
        <f t="shared" si="8"/>
        <v>#DIV/0!</v>
      </c>
      <c r="AN16" s="2">
        <f t="shared" si="9"/>
        <v>0</v>
      </c>
      <c r="AO16" s="19" t="str">
        <f t="shared" si="1"/>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2"/>
        <v/>
      </c>
      <c r="W17" s="210"/>
      <c r="X17" s="211" t="str">
        <f t="shared" si="0"/>
        <v/>
      </c>
      <c r="Y17" s="211"/>
      <c r="Z17" s="211" t="str">
        <f t="shared" si="3"/>
        <v/>
      </c>
      <c r="AA17" s="212"/>
      <c r="AD17" s="2" t="e">
        <f t="shared" si="4"/>
        <v>#VALUE!</v>
      </c>
      <c r="AE17" s="2" t="e">
        <f t="shared" si="5"/>
        <v>#VALUE!</v>
      </c>
      <c r="AG17" s="37" t="b">
        <v>0</v>
      </c>
      <c r="AH17" s="2" t="str">
        <f t="shared" si="6"/>
        <v>エラー</v>
      </c>
      <c r="AI17" s="2" t="str">
        <f t="shared" si="7"/>
        <v>エラー</v>
      </c>
      <c r="AK17" s="2" t="e">
        <f>IF(共通条件・結果!$AA$7="８地域",0.01*(16+19*(2*R17+T17)/P17),0.01*(16+24*(2*R17+T17)/P17))</f>
        <v>#DIV/0!</v>
      </c>
      <c r="AL17" s="2" t="e">
        <f t="shared" si="8"/>
        <v>#DIV/0!</v>
      </c>
      <c r="AN17" s="2">
        <f t="shared" si="9"/>
        <v>0</v>
      </c>
      <c r="AO17" s="19" t="str">
        <f t="shared" si="1"/>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2"/>
        <v/>
      </c>
      <c r="W18" s="210"/>
      <c r="X18" s="211" t="str">
        <f t="shared" si="0"/>
        <v/>
      </c>
      <c r="Y18" s="211"/>
      <c r="Z18" s="211" t="str">
        <f t="shared" si="3"/>
        <v/>
      </c>
      <c r="AA18" s="212"/>
      <c r="AD18" s="2" t="e">
        <f t="shared" si="4"/>
        <v>#VALUE!</v>
      </c>
      <c r="AE18" s="2" t="e">
        <f t="shared" si="5"/>
        <v>#VALUE!</v>
      </c>
      <c r="AG18" s="37" t="b">
        <v>0</v>
      </c>
      <c r="AH18" s="2" t="str">
        <f t="shared" si="6"/>
        <v>エラー</v>
      </c>
      <c r="AI18" s="2" t="str">
        <f t="shared" si="7"/>
        <v>エラー</v>
      </c>
      <c r="AK18" s="2" t="e">
        <f>IF(共通条件・結果!$AA$7="８地域",0.01*(16+19*(2*R18+T18)/P18),0.01*(16+24*(2*R18+T18)/P18))</f>
        <v>#DIV/0!</v>
      </c>
      <c r="AL18" s="2" t="e">
        <f t="shared" si="8"/>
        <v>#DIV/0!</v>
      </c>
      <c r="AN18" s="2">
        <f t="shared" si="9"/>
        <v>0</v>
      </c>
      <c r="AO18" s="19" t="str">
        <f t="shared" si="1"/>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2"/>
        <v/>
      </c>
      <c r="W19" s="210"/>
      <c r="X19" s="211" t="str">
        <f t="shared" si="0"/>
        <v/>
      </c>
      <c r="Y19" s="211"/>
      <c r="Z19" s="220" t="str">
        <f t="shared" si="3"/>
        <v/>
      </c>
      <c r="AA19" s="223"/>
      <c r="AD19" s="2" t="e">
        <f t="shared" si="4"/>
        <v>#VALUE!</v>
      </c>
      <c r="AE19" s="2" t="e">
        <f t="shared" si="5"/>
        <v>#VALUE!</v>
      </c>
      <c r="AG19" s="37" t="b">
        <v>0</v>
      </c>
      <c r="AH19" s="2" t="str">
        <f t="shared" si="6"/>
        <v>エラー</v>
      </c>
      <c r="AI19" s="2" t="str">
        <f t="shared" si="7"/>
        <v>エラー</v>
      </c>
      <c r="AK19" s="2" t="e">
        <f>IF(共通条件・結果!$AA$7="８地域",0.01*(16+19*(2*R19+T19)/P19),0.01*(16+24*(2*R19+T19)/P19))</f>
        <v>#DIV/0!</v>
      </c>
      <c r="AL19" s="2" t="e">
        <f t="shared" si="8"/>
        <v>#DIV/0!</v>
      </c>
      <c r="AN19" s="2">
        <f t="shared" si="9"/>
        <v>0</v>
      </c>
      <c r="AO19" s="19" t="str">
        <f t="shared" si="1"/>
        <v>FALSE</v>
      </c>
    </row>
    <row r="20" spans="2:41" s="2" customFormat="1" ht="21.95" customHeight="1" thickBot="1">
      <c r="B20" s="194" t="s">
        <v>209</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c r="U28" s="275"/>
      <c r="V28" s="264" t="str">
        <f>IF(N28="","",N28*P28*R28*0.034*$V$4)</f>
        <v/>
      </c>
      <c r="W28" s="264"/>
      <c r="X28" s="264" t="str">
        <f>IF(N28="","",IF(ISERROR(N28*P28*R28*0.034*$X$4),"-",N28*P28*R28*0.034*$X$4))</f>
        <v/>
      </c>
      <c r="Y28" s="264"/>
      <c r="Z28" s="264" t="str">
        <f>IF(N28="","",N28*P28*AN28)</f>
        <v/>
      </c>
      <c r="AA28" s="265"/>
      <c r="AD28" s="37"/>
      <c r="AN28" s="2">
        <f>IF(AO28="FALSE",R28,IF(T28="風除室",1/((1/R28)+0.1),0.5*R28+0.5*(1/((1/R28)+AO28))))</f>
        <v>0</v>
      </c>
      <c r="AO28" s="19" t="str">
        <f>IF(T28="","FALSE",IF(T28="雨戸",0.1,IF(T28="ｼｬｯﾀｰ",0.1,IF(T28="障子",0.18,IF(T28="風除室",0.1)))))</f>
        <v>FALSE</v>
      </c>
    </row>
    <row r="29" spans="2:41" s="2" customFormat="1" ht="21.95" customHeight="1" thickBot="1">
      <c r="J29" s="194" t="s">
        <v>210</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0">IF(L36="","",L36-N36)</f>
        <v/>
      </c>
      <c r="Q36" s="229"/>
      <c r="R36" s="226"/>
      <c r="S36" s="227"/>
      <c r="T36" s="209" t="str">
        <f t="shared" ref="T36:T39" si="11">IF(P36="","",P36*R36*0.034*$V$4)</f>
        <v/>
      </c>
      <c r="U36" s="210"/>
      <c r="V36" s="209" t="str">
        <f t="shared" ref="V36:V39" si="12">IF(P36="","",IF(ISERROR(P36*R36*0.034*$X$4),"-",P36*R36*0.034*$X$4))</f>
        <v/>
      </c>
      <c r="W36" s="210"/>
      <c r="X36" s="209" t="str">
        <f t="shared" ref="X36:X39" si="13">IF(R36="","",R36*P36)</f>
        <v/>
      </c>
      <c r="Y36" s="232"/>
      <c r="AD36" s="37"/>
      <c r="AE36" s="37"/>
      <c r="AF36" s="37"/>
    </row>
    <row r="37" spans="2:41" s="2" customFormat="1" ht="21.95" customHeight="1">
      <c r="J37" s="224"/>
      <c r="K37" s="225"/>
      <c r="L37" s="226"/>
      <c r="M37" s="227"/>
      <c r="N37" s="226"/>
      <c r="O37" s="227"/>
      <c r="P37" s="228" t="str">
        <f t="shared" si="10"/>
        <v/>
      </c>
      <c r="Q37" s="229"/>
      <c r="R37" s="226"/>
      <c r="S37" s="227"/>
      <c r="T37" s="209" t="str">
        <f t="shared" si="11"/>
        <v/>
      </c>
      <c r="U37" s="210"/>
      <c r="V37" s="209" t="str">
        <f t="shared" si="12"/>
        <v/>
      </c>
      <c r="W37" s="210"/>
      <c r="X37" s="209" t="str">
        <f t="shared" si="13"/>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1"/>
        <v/>
      </c>
      <c r="U38" s="211"/>
      <c r="V38" s="209" t="str">
        <f t="shared" si="12"/>
        <v/>
      </c>
      <c r="W38" s="210"/>
      <c r="X38" s="211" t="str">
        <f t="shared" si="13"/>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1"/>
        <v/>
      </c>
      <c r="U39" s="220"/>
      <c r="V39" s="221" t="str">
        <f t="shared" si="12"/>
        <v/>
      </c>
      <c r="W39" s="222"/>
      <c r="X39" s="220" t="str">
        <f t="shared" si="13"/>
        <v/>
      </c>
      <c r="Y39" s="223"/>
      <c r="AD39" s="37"/>
      <c r="AE39" s="37"/>
      <c r="AF39" s="37"/>
    </row>
    <row r="40" spans="2:41" s="2" customFormat="1" ht="21.95" customHeight="1" thickBot="1">
      <c r="J40" s="194" t="s">
        <v>211</v>
      </c>
      <c r="K40" s="195"/>
      <c r="L40" s="195"/>
      <c r="M40" s="195"/>
      <c r="N40" s="195"/>
      <c r="O40" s="195"/>
      <c r="P40" s="195"/>
      <c r="Q40" s="195"/>
      <c r="R40" s="195"/>
      <c r="S40" s="195"/>
      <c r="T40" s="196">
        <f>SUM(T35:U39)</f>
        <v>0</v>
      </c>
      <c r="U40" s="196"/>
      <c r="V40" s="196">
        <f>IF(共通条件・結果!AA7="８地域","-",SUM(V35:W39))</f>
        <v>0</v>
      </c>
      <c r="W40" s="196"/>
      <c r="X40" s="196">
        <f>SUM(X35:Y39)</f>
        <v>0</v>
      </c>
      <c r="Y40" s="197"/>
    </row>
    <row r="41" spans="2:41" s="2" customFormat="1" ht="12">
      <c r="J41" s="52" t="s">
        <v>157</v>
      </c>
    </row>
    <row r="42" spans="2:41" s="2" customFormat="1" ht="21.95" customHeight="1" thickBot="1">
      <c r="B42" s="4" t="s">
        <v>212</v>
      </c>
    </row>
    <row r="43" spans="2:41" s="2" customFormat="1" ht="21.95" customHeight="1">
      <c r="B43" s="198" t="s">
        <v>183</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8">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2730" priority="393" stopIfTrue="1">
      <formula>$AE$2&lt;&gt;2</formula>
    </cfRule>
    <cfRule type="expression" dxfId="2729" priority="394" stopIfTrue="1">
      <formula>$AE$2&lt;&gt;2</formula>
    </cfRule>
  </conditionalFormatting>
  <conditionalFormatting sqref="D8:E8">
    <cfRule type="expression" dxfId="2728" priority="391" stopIfTrue="1">
      <formula>$AE$2&lt;&gt;2</formula>
    </cfRule>
    <cfRule type="expression" dxfId="2727" priority="392" stopIfTrue="1">
      <formula>$AE$2&lt;&gt;2</formula>
    </cfRule>
  </conditionalFormatting>
  <conditionalFormatting sqref="F8:G8">
    <cfRule type="expression" dxfId="2726" priority="389" stopIfTrue="1">
      <formula>$AE$2&lt;&gt;2</formula>
    </cfRule>
    <cfRule type="expression" dxfId="2725" priority="390" stopIfTrue="1">
      <formula>$AE$2&lt;&gt;2</formula>
    </cfRule>
  </conditionalFormatting>
  <conditionalFormatting sqref="H8:I8">
    <cfRule type="expression" dxfId="2724" priority="387" stopIfTrue="1">
      <formula>$AE$2&lt;&gt;2</formula>
    </cfRule>
    <cfRule type="expression" dxfId="2723" priority="388" stopIfTrue="1">
      <formula>$AE$2&lt;&gt;2</formula>
    </cfRule>
  </conditionalFormatting>
  <conditionalFormatting sqref="J8:K8">
    <cfRule type="expression" dxfId="2722" priority="385" stopIfTrue="1">
      <formula>$AE$2&lt;&gt;2</formula>
    </cfRule>
    <cfRule type="expression" dxfId="2721" priority="386" stopIfTrue="1">
      <formula>$AE$2&lt;&gt;2</formula>
    </cfRule>
  </conditionalFormatting>
  <conditionalFormatting sqref="L8:M8">
    <cfRule type="expression" dxfId="2720" priority="383" stopIfTrue="1">
      <formula>$AE$2&lt;&gt;2</formula>
    </cfRule>
    <cfRule type="expression" dxfId="2719" priority="384" stopIfTrue="1">
      <formula>$AE$2&lt;&gt;2</formula>
    </cfRule>
  </conditionalFormatting>
  <conditionalFormatting sqref="N8:O8">
    <cfRule type="expression" dxfId="2718" priority="381" stopIfTrue="1">
      <formula>$AE$2&lt;&gt;2</formula>
    </cfRule>
    <cfRule type="expression" dxfId="2717" priority="382" stopIfTrue="1">
      <formula>$AE$2&lt;&gt;2</formula>
    </cfRule>
  </conditionalFormatting>
  <conditionalFormatting sqref="P8:Q8">
    <cfRule type="expression" dxfId="2716" priority="379" stopIfTrue="1">
      <formula>$AE$2&lt;&gt;2</formula>
    </cfRule>
    <cfRule type="expression" dxfId="2715" priority="380" stopIfTrue="1">
      <formula>$AE$2&lt;&gt;2</formula>
    </cfRule>
  </conditionalFormatting>
  <conditionalFormatting sqref="R8:S8">
    <cfRule type="expression" dxfId="2714" priority="377" stopIfTrue="1">
      <formula>$AE$2&lt;&gt;2</formula>
    </cfRule>
    <cfRule type="expression" dxfId="2713" priority="378" stopIfTrue="1">
      <formula>$AE$2&lt;&gt;2</formula>
    </cfRule>
  </conditionalFormatting>
  <conditionalFormatting sqref="T8:U8">
    <cfRule type="expression" dxfId="2712" priority="375" stopIfTrue="1">
      <formula>$AE$2&lt;&gt;2</formula>
    </cfRule>
    <cfRule type="expression" dxfId="2711" priority="376" stopIfTrue="1">
      <formula>$AE$2&lt;&gt;2</formula>
    </cfRule>
  </conditionalFormatting>
  <conditionalFormatting sqref="B9:C9">
    <cfRule type="expression" dxfId="2710" priority="373" stopIfTrue="1">
      <formula>$AE$2&lt;&gt;2</formula>
    </cfRule>
    <cfRule type="expression" dxfId="2709" priority="374" stopIfTrue="1">
      <formula>$AE$2&lt;&gt;2</formula>
    </cfRule>
  </conditionalFormatting>
  <conditionalFormatting sqref="D9:E9">
    <cfRule type="expression" dxfId="2708" priority="371" stopIfTrue="1">
      <formula>$AE$2&lt;&gt;2</formula>
    </cfRule>
    <cfRule type="expression" dxfId="2707" priority="372" stopIfTrue="1">
      <formula>$AE$2&lt;&gt;2</formula>
    </cfRule>
  </conditionalFormatting>
  <conditionalFormatting sqref="F9:G9">
    <cfRule type="expression" dxfId="2706" priority="369" stopIfTrue="1">
      <formula>$AE$2&lt;&gt;2</formula>
    </cfRule>
    <cfRule type="expression" dxfId="2705" priority="370" stopIfTrue="1">
      <formula>$AE$2&lt;&gt;2</formula>
    </cfRule>
  </conditionalFormatting>
  <conditionalFormatting sqref="H9:I9">
    <cfRule type="expression" dxfId="2704" priority="367" stopIfTrue="1">
      <formula>$AE$2&lt;&gt;2</formula>
    </cfRule>
    <cfRule type="expression" dxfId="2703" priority="368" stopIfTrue="1">
      <formula>$AE$2&lt;&gt;2</formula>
    </cfRule>
  </conditionalFormatting>
  <conditionalFormatting sqref="J9:K9">
    <cfRule type="expression" dxfId="2702" priority="365" stopIfTrue="1">
      <formula>$AE$2&lt;&gt;2</formula>
    </cfRule>
    <cfRule type="expression" dxfId="2701" priority="366" stopIfTrue="1">
      <formula>$AE$2&lt;&gt;2</formula>
    </cfRule>
  </conditionalFormatting>
  <conditionalFormatting sqref="L9:M9">
    <cfRule type="expression" dxfId="2700" priority="363" stopIfTrue="1">
      <formula>$AE$2&lt;&gt;2</formula>
    </cfRule>
    <cfRule type="expression" dxfId="2699" priority="364" stopIfTrue="1">
      <formula>$AE$2&lt;&gt;2</formula>
    </cfRule>
  </conditionalFormatting>
  <conditionalFormatting sqref="N9:O9">
    <cfRule type="expression" dxfId="2698" priority="361" stopIfTrue="1">
      <formula>$AE$2&lt;&gt;2</formula>
    </cfRule>
    <cfRule type="expression" dxfId="2697" priority="362" stopIfTrue="1">
      <formula>$AE$2&lt;&gt;2</formula>
    </cfRule>
  </conditionalFormatting>
  <conditionalFormatting sqref="P9:Q9">
    <cfRule type="expression" dxfId="2696" priority="359" stopIfTrue="1">
      <formula>$AE$2&lt;&gt;2</formula>
    </cfRule>
    <cfRule type="expression" dxfId="2695" priority="360" stopIfTrue="1">
      <formula>$AE$2&lt;&gt;2</formula>
    </cfRule>
  </conditionalFormatting>
  <conditionalFormatting sqref="R9:S9">
    <cfRule type="expression" dxfId="2694" priority="357" stopIfTrue="1">
      <formula>$AE$2&lt;&gt;2</formula>
    </cfRule>
    <cfRule type="expression" dxfId="2693" priority="358" stopIfTrue="1">
      <formula>$AE$2&lt;&gt;2</formula>
    </cfRule>
  </conditionalFormatting>
  <conditionalFormatting sqref="T9:U9">
    <cfRule type="expression" dxfId="2692" priority="355" stopIfTrue="1">
      <formula>$AE$2&lt;&gt;2</formula>
    </cfRule>
    <cfRule type="expression" dxfId="2691" priority="356" stopIfTrue="1">
      <formula>$AE$2&lt;&gt;2</formula>
    </cfRule>
  </conditionalFormatting>
  <conditionalFormatting sqref="B10:C10">
    <cfRule type="expression" dxfId="2690" priority="353" stopIfTrue="1">
      <formula>$AE$2&lt;&gt;2</formula>
    </cfRule>
    <cfRule type="expression" dxfId="2689" priority="354" stopIfTrue="1">
      <formula>$AE$2&lt;&gt;2</formula>
    </cfRule>
  </conditionalFormatting>
  <conditionalFormatting sqref="D10:E10">
    <cfRule type="expression" dxfId="2688" priority="351" stopIfTrue="1">
      <formula>$AE$2&lt;&gt;2</formula>
    </cfRule>
    <cfRule type="expression" dxfId="2687" priority="352" stopIfTrue="1">
      <formula>$AE$2&lt;&gt;2</formula>
    </cfRule>
  </conditionalFormatting>
  <conditionalFormatting sqref="F10:G10">
    <cfRule type="expression" dxfId="2686" priority="349" stopIfTrue="1">
      <formula>$AE$2&lt;&gt;2</formula>
    </cfRule>
    <cfRule type="expression" dxfId="2685" priority="350" stopIfTrue="1">
      <formula>$AE$2&lt;&gt;2</formula>
    </cfRule>
  </conditionalFormatting>
  <conditionalFormatting sqref="H10:I10">
    <cfRule type="expression" dxfId="2684" priority="347" stopIfTrue="1">
      <formula>$AE$2&lt;&gt;2</formula>
    </cfRule>
    <cfRule type="expression" dxfId="2683" priority="348" stopIfTrue="1">
      <formula>$AE$2&lt;&gt;2</formula>
    </cfRule>
  </conditionalFormatting>
  <conditionalFormatting sqref="J10:K10">
    <cfRule type="expression" dxfId="2682" priority="345" stopIfTrue="1">
      <formula>$AE$2&lt;&gt;2</formula>
    </cfRule>
    <cfRule type="expression" dxfId="2681" priority="346" stopIfTrue="1">
      <formula>$AE$2&lt;&gt;2</formula>
    </cfRule>
  </conditionalFormatting>
  <conditionalFormatting sqref="L10:M10">
    <cfRule type="expression" dxfId="2680" priority="343" stopIfTrue="1">
      <formula>$AE$2&lt;&gt;2</formula>
    </cfRule>
    <cfRule type="expression" dxfId="2679" priority="344" stopIfTrue="1">
      <formula>$AE$2&lt;&gt;2</formula>
    </cfRule>
  </conditionalFormatting>
  <conditionalFormatting sqref="N10:O10">
    <cfRule type="expression" dxfId="2678" priority="341" stopIfTrue="1">
      <formula>$AE$2&lt;&gt;2</formula>
    </cfRule>
    <cfRule type="expression" dxfId="2677" priority="342" stopIfTrue="1">
      <formula>$AE$2&lt;&gt;2</formula>
    </cfRule>
  </conditionalFormatting>
  <conditionalFormatting sqref="P10:Q10">
    <cfRule type="expression" dxfId="2676" priority="339" stopIfTrue="1">
      <formula>$AE$2&lt;&gt;2</formula>
    </cfRule>
    <cfRule type="expression" dxfId="2675" priority="340" stopIfTrue="1">
      <formula>$AE$2&lt;&gt;2</formula>
    </cfRule>
  </conditionalFormatting>
  <conditionalFormatting sqref="R10:S10">
    <cfRule type="expression" dxfId="2674" priority="337" stopIfTrue="1">
      <formula>$AE$2&lt;&gt;2</formula>
    </cfRule>
    <cfRule type="expression" dxfId="2673" priority="338" stopIfTrue="1">
      <formula>$AE$2&lt;&gt;2</formula>
    </cfRule>
  </conditionalFormatting>
  <conditionalFormatting sqref="T10:U10">
    <cfRule type="expression" dxfId="2672" priority="335" stopIfTrue="1">
      <formula>$AE$2&lt;&gt;2</formula>
    </cfRule>
    <cfRule type="expression" dxfId="2671" priority="336" stopIfTrue="1">
      <formula>$AE$2&lt;&gt;2</formula>
    </cfRule>
  </conditionalFormatting>
  <conditionalFormatting sqref="B11:C11">
    <cfRule type="expression" dxfId="2670" priority="333" stopIfTrue="1">
      <formula>$AE$2&lt;&gt;2</formula>
    </cfRule>
    <cfRule type="expression" dxfId="2669" priority="334" stopIfTrue="1">
      <formula>$AE$2&lt;&gt;2</formula>
    </cfRule>
  </conditionalFormatting>
  <conditionalFormatting sqref="D11:E11">
    <cfRule type="expression" dxfId="2668" priority="331" stopIfTrue="1">
      <formula>$AE$2&lt;&gt;2</formula>
    </cfRule>
    <cfRule type="expression" dxfId="2667" priority="332" stopIfTrue="1">
      <formula>$AE$2&lt;&gt;2</formula>
    </cfRule>
  </conditionalFormatting>
  <conditionalFormatting sqref="F11:G11">
    <cfRule type="expression" dxfId="2666" priority="329" stopIfTrue="1">
      <formula>$AE$2&lt;&gt;2</formula>
    </cfRule>
    <cfRule type="expression" dxfId="2665" priority="330" stopIfTrue="1">
      <formula>$AE$2&lt;&gt;2</formula>
    </cfRule>
  </conditionalFormatting>
  <conditionalFormatting sqref="H11:I11">
    <cfRule type="expression" dxfId="2664" priority="327" stopIfTrue="1">
      <formula>$AE$2&lt;&gt;2</formula>
    </cfRule>
    <cfRule type="expression" dxfId="2663" priority="328" stopIfTrue="1">
      <formula>$AE$2&lt;&gt;2</formula>
    </cfRule>
  </conditionalFormatting>
  <conditionalFormatting sqref="J11:K11">
    <cfRule type="expression" dxfId="2662" priority="325" stopIfTrue="1">
      <formula>$AE$2&lt;&gt;2</formula>
    </cfRule>
    <cfRule type="expression" dxfId="2661" priority="326" stopIfTrue="1">
      <formula>$AE$2&lt;&gt;2</formula>
    </cfRule>
  </conditionalFormatting>
  <conditionalFormatting sqref="L11:M11">
    <cfRule type="expression" dxfId="2660" priority="323" stopIfTrue="1">
      <formula>$AE$2&lt;&gt;2</formula>
    </cfRule>
    <cfRule type="expression" dxfId="2659" priority="324" stopIfTrue="1">
      <formula>$AE$2&lt;&gt;2</formula>
    </cfRule>
  </conditionalFormatting>
  <conditionalFormatting sqref="N11:O11">
    <cfRule type="expression" dxfId="2658" priority="321" stopIfTrue="1">
      <formula>$AE$2&lt;&gt;2</formula>
    </cfRule>
    <cfRule type="expression" dxfId="2657" priority="322" stopIfTrue="1">
      <formula>$AE$2&lt;&gt;2</formula>
    </cfRule>
  </conditionalFormatting>
  <conditionalFormatting sqref="P11:Q11">
    <cfRule type="expression" dxfId="2656" priority="319" stopIfTrue="1">
      <formula>$AE$2&lt;&gt;2</formula>
    </cfRule>
    <cfRule type="expression" dxfId="2655" priority="320" stopIfTrue="1">
      <formula>$AE$2&lt;&gt;2</formula>
    </cfRule>
  </conditionalFormatting>
  <conditionalFormatting sqref="R11:S11">
    <cfRule type="expression" dxfId="2654" priority="317" stopIfTrue="1">
      <formula>$AE$2&lt;&gt;2</formula>
    </cfRule>
    <cfRule type="expression" dxfId="2653" priority="318" stopIfTrue="1">
      <formula>$AE$2&lt;&gt;2</formula>
    </cfRule>
  </conditionalFormatting>
  <conditionalFormatting sqref="T11:U11">
    <cfRule type="expression" dxfId="2652" priority="315" stopIfTrue="1">
      <formula>$AE$2&lt;&gt;2</formula>
    </cfRule>
    <cfRule type="expression" dxfId="2651" priority="316" stopIfTrue="1">
      <formula>$AE$2&lt;&gt;2</formula>
    </cfRule>
  </conditionalFormatting>
  <conditionalFormatting sqref="B12:C12">
    <cfRule type="expression" dxfId="2650" priority="313" stopIfTrue="1">
      <formula>$AE$2&lt;&gt;2</formula>
    </cfRule>
    <cfRule type="expression" dxfId="2649" priority="314" stopIfTrue="1">
      <formula>$AE$2&lt;&gt;2</formula>
    </cfRule>
  </conditionalFormatting>
  <conditionalFormatting sqref="D12:E12">
    <cfRule type="expression" dxfId="2648" priority="311" stopIfTrue="1">
      <formula>$AE$2&lt;&gt;2</formula>
    </cfRule>
    <cfRule type="expression" dxfId="2647" priority="312" stopIfTrue="1">
      <formula>$AE$2&lt;&gt;2</formula>
    </cfRule>
  </conditionalFormatting>
  <conditionalFormatting sqref="F12:G12">
    <cfRule type="expression" dxfId="2646" priority="309" stopIfTrue="1">
      <formula>$AE$2&lt;&gt;2</formula>
    </cfRule>
    <cfRule type="expression" dxfId="2645" priority="310" stopIfTrue="1">
      <formula>$AE$2&lt;&gt;2</formula>
    </cfRule>
  </conditionalFormatting>
  <conditionalFormatting sqref="H12:I12">
    <cfRule type="expression" dxfId="2644" priority="307" stopIfTrue="1">
      <formula>$AE$2&lt;&gt;2</formula>
    </cfRule>
    <cfRule type="expression" dxfId="2643" priority="308" stopIfTrue="1">
      <formula>$AE$2&lt;&gt;2</formula>
    </cfRule>
  </conditionalFormatting>
  <conditionalFormatting sqref="J12:K12">
    <cfRule type="expression" dxfId="2642" priority="305" stopIfTrue="1">
      <formula>$AE$2&lt;&gt;2</formula>
    </cfRule>
    <cfRule type="expression" dxfId="2641" priority="306" stopIfTrue="1">
      <formula>$AE$2&lt;&gt;2</formula>
    </cfRule>
  </conditionalFormatting>
  <conditionalFormatting sqref="L12:M12">
    <cfRule type="expression" dxfId="2640" priority="303" stopIfTrue="1">
      <formula>$AE$2&lt;&gt;2</formula>
    </cfRule>
    <cfRule type="expression" dxfId="2639" priority="304" stopIfTrue="1">
      <formula>$AE$2&lt;&gt;2</formula>
    </cfRule>
  </conditionalFormatting>
  <conditionalFormatting sqref="N12:O12">
    <cfRule type="expression" dxfId="2638" priority="301" stopIfTrue="1">
      <formula>$AE$2&lt;&gt;2</formula>
    </cfRule>
    <cfRule type="expression" dxfId="2637" priority="302" stopIfTrue="1">
      <formula>$AE$2&lt;&gt;2</formula>
    </cfRule>
  </conditionalFormatting>
  <conditionalFormatting sqref="P12:Q12">
    <cfRule type="expression" dxfId="2636" priority="299" stopIfTrue="1">
      <formula>$AE$2&lt;&gt;2</formula>
    </cfRule>
    <cfRule type="expression" dxfId="2635" priority="300" stopIfTrue="1">
      <formula>$AE$2&lt;&gt;2</formula>
    </cfRule>
  </conditionalFormatting>
  <conditionalFormatting sqref="R12:S12">
    <cfRule type="expression" dxfId="2634" priority="297" stopIfTrue="1">
      <formula>$AE$2&lt;&gt;2</formula>
    </cfRule>
    <cfRule type="expression" dxfId="2633" priority="298" stopIfTrue="1">
      <formula>$AE$2&lt;&gt;2</formula>
    </cfRule>
  </conditionalFormatting>
  <conditionalFormatting sqref="T12:U12">
    <cfRule type="expression" dxfId="2632" priority="295" stopIfTrue="1">
      <formula>$AE$2&lt;&gt;2</formula>
    </cfRule>
    <cfRule type="expression" dxfId="2631" priority="296" stopIfTrue="1">
      <formula>$AE$2&lt;&gt;2</formula>
    </cfRule>
  </conditionalFormatting>
  <conditionalFormatting sqref="B13:C13">
    <cfRule type="expression" dxfId="2630" priority="293" stopIfTrue="1">
      <formula>$AE$2&lt;&gt;2</formula>
    </cfRule>
    <cfRule type="expression" dxfId="2629" priority="294" stopIfTrue="1">
      <formula>$AE$2&lt;&gt;2</formula>
    </cfRule>
  </conditionalFormatting>
  <conditionalFormatting sqref="D13:E13">
    <cfRule type="expression" dxfId="2628" priority="291" stopIfTrue="1">
      <formula>$AE$2&lt;&gt;2</formula>
    </cfRule>
    <cfRule type="expression" dxfId="2627" priority="292" stopIfTrue="1">
      <formula>$AE$2&lt;&gt;2</formula>
    </cfRule>
  </conditionalFormatting>
  <conditionalFormatting sqref="F13:G13">
    <cfRule type="expression" dxfId="2626" priority="289" stopIfTrue="1">
      <formula>$AE$2&lt;&gt;2</formula>
    </cfRule>
    <cfRule type="expression" dxfId="2625" priority="290" stopIfTrue="1">
      <formula>$AE$2&lt;&gt;2</formula>
    </cfRule>
  </conditionalFormatting>
  <conditionalFormatting sqref="H13:I13">
    <cfRule type="expression" dxfId="2624" priority="287" stopIfTrue="1">
      <formula>$AE$2&lt;&gt;2</formula>
    </cfRule>
    <cfRule type="expression" dxfId="2623" priority="288" stopIfTrue="1">
      <formula>$AE$2&lt;&gt;2</formula>
    </cfRule>
  </conditionalFormatting>
  <conditionalFormatting sqref="J13:K13">
    <cfRule type="expression" dxfId="2622" priority="285" stopIfTrue="1">
      <formula>$AE$2&lt;&gt;2</formula>
    </cfRule>
    <cfRule type="expression" dxfId="2621" priority="286" stopIfTrue="1">
      <formula>$AE$2&lt;&gt;2</formula>
    </cfRule>
  </conditionalFormatting>
  <conditionalFormatting sqref="L13:M13">
    <cfRule type="expression" dxfId="2620" priority="283" stopIfTrue="1">
      <formula>$AE$2&lt;&gt;2</formula>
    </cfRule>
    <cfRule type="expression" dxfId="2619" priority="284" stopIfTrue="1">
      <formula>$AE$2&lt;&gt;2</formula>
    </cfRule>
  </conditionalFormatting>
  <conditionalFormatting sqref="N13:O13">
    <cfRule type="expression" dxfId="2618" priority="281" stopIfTrue="1">
      <formula>$AE$2&lt;&gt;2</formula>
    </cfRule>
    <cfRule type="expression" dxfId="2617" priority="282" stopIfTrue="1">
      <formula>$AE$2&lt;&gt;2</formula>
    </cfRule>
  </conditionalFormatting>
  <conditionalFormatting sqref="P13:Q13">
    <cfRule type="expression" dxfId="2616" priority="279" stopIfTrue="1">
      <formula>$AE$2&lt;&gt;2</formula>
    </cfRule>
    <cfRule type="expression" dxfId="2615" priority="280" stopIfTrue="1">
      <formula>$AE$2&lt;&gt;2</formula>
    </cfRule>
  </conditionalFormatting>
  <conditionalFormatting sqref="R13:S13">
    <cfRule type="expression" dxfId="2614" priority="277" stopIfTrue="1">
      <formula>$AE$2&lt;&gt;2</formula>
    </cfRule>
    <cfRule type="expression" dxfId="2613" priority="278" stopIfTrue="1">
      <formula>$AE$2&lt;&gt;2</formula>
    </cfRule>
  </conditionalFormatting>
  <conditionalFormatting sqref="T13:U13">
    <cfRule type="expression" dxfId="2612" priority="275" stopIfTrue="1">
      <formula>$AE$2&lt;&gt;2</formula>
    </cfRule>
    <cfRule type="expression" dxfId="2611" priority="276" stopIfTrue="1">
      <formula>$AE$2&lt;&gt;2</formula>
    </cfRule>
  </conditionalFormatting>
  <conditionalFormatting sqref="B14:C14">
    <cfRule type="expression" dxfId="2610" priority="273" stopIfTrue="1">
      <formula>$AE$2&lt;&gt;2</formula>
    </cfRule>
    <cfRule type="expression" dxfId="2609" priority="274" stopIfTrue="1">
      <formula>$AE$2&lt;&gt;2</formula>
    </cfRule>
  </conditionalFormatting>
  <conditionalFormatting sqref="D14:E14">
    <cfRule type="expression" dxfId="2608" priority="271" stopIfTrue="1">
      <formula>$AE$2&lt;&gt;2</formula>
    </cfRule>
    <cfRule type="expression" dxfId="2607" priority="272" stopIfTrue="1">
      <formula>$AE$2&lt;&gt;2</formula>
    </cfRule>
  </conditionalFormatting>
  <conditionalFormatting sqref="F14:G14">
    <cfRule type="expression" dxfId="2606" priority="269" stopIfTrue="1">
      <formula>$AE$2&lt;&gt;2</formula>
    </cfRule>
    <cfRule type="expression" dxfId="2605" priority="270" stopIfTrue="1">
      <formula>$AE$2&lt;&gt;2</formula>
    </cfRule>
  </conditionalFormatting>
  <conditionalFormatting sqref="H14:I14">
    <cfRule type="expression" dxfId="2604" priority="267" stopIfTrue="1">
      <formula>$AE$2&lt;&gt;2</formula>
    </cfRule>
    <cfRule type="expression" dxfId="2603" priority="268" stopIfTrue="1">
      <formula>$AE$2&lt;&gt;2</formula>
    </cfRule>
  </conditionalFormatting>
  <conditionalFormatting sqref="J14:K14">
    <cfRule type="expression" dxfId="2602" priority="265" stopIfTrue="1">
      <formula>$AE$2&lt;&gt;2</formula>
    </cfRule>
    <cfRule type="expression" dxfId="2601" priority="266" stopIfTrue="1">
      <formula>$AE$2&lt;&gt;2</formula>
    </cfRule>
  </conditionalFormatting>
  <conditionalFormatting sqref="L14:M14">
    <cfRule type="expression" dxfId="2600" priority="263" stopIfTrue="1">
      <formula>$AE$2&lt;&gt;2</formula>
    </cfRule>
    <cfRule type="expression" dxfId="2599" priority="264" stopIfTrue="1">
      <formula>$AE$2&lt;&gt;2</formula>
    </cfRule>
  </conditionalFormatting>
  <conditionalFormatting sqref="N14:O14">
    <cfRule type="expression" dxfId="2598" priority="262" stopIfTrue="1">
      <formula>$AE$2&lt;&gt;2</formula>
    </cfRule>
  </conditionalFormatting>
  <conditionalFormatting sqref="N14:O14">
    <cfRule type="expression" dxfId="2597" priority="261" stopIfTrue="1">
      <formula>$AE$2&lt;&gt;2</formula>
    </cfRule>
  </conditionalFormatting>
  <conditionalFormatting sqref="P14:Q14">
    <cfRule type="expression" dxfId="2596" priority="260" stopIfTrue="1">
      <formula>$AE$2&lt;&gt;2</formula>
    </cfRule>
  </conditionalFormatting>
  <conditionalFormatting sqref="P14:Q14">
    <cfRule type="expression" dxfId="2595" priority="259" stopIfTrue="1">
      <formula>$AE$2&lt;&gt;2</formula>
    </cfRule>
  </conditionalFormatting>
  <conditionalFormatting sqref="R14:S14">
    <cfRule type="expression" dxfId="2594" priority="258" stopIfTrue="1">
      <formula>$AE$2&lt;&gt;2</formula>
    </cfRule>
  </conditionalFormatting>
  <conditionalFormatting sqref="R14:S14">
    <cfRule type="expression" dxfId="2593" priority="257" stopIfTrue="1">
      <formula>$AE$2&lt;&gt;2</formula>
    </cfRule>
  </conditionalFormatting>
  <conditionalFormatting sqref="T14:U14">
    <cfRule type="expression" dxfId="2592" priority="256" stopIfTrue="1">
      <formula>$AE$2&lt;&gt;2</formula>
    </cfRule>
  </conditionalFormatting>
  <conditionalFormatting sqref="T14:U14">
    <cfRule type="expression" dxfId="2591" priority="255" stopIfTrue="1">
      <formula>$AE$2&lt;&gt;2</formula>
    </cfRule>
  </conditionalFormatting>
  <conditionalFormatting sqref="B15:C15">
    <cfRule type="expression" dxfId="2590" priority="253" stopIfTrue="1">
      <formula>$AE$2&lt;&gt;2</formula>
    </cfRule>
    <cfRule type="expression" dxfId="2589" priority="254" stopIfTrue="1">
      <formula>$AE$2&lt;&gt;2</formula>
    </cfRule>
  </conditionalFormatting>
  <conditionalFormatting sqref="D15:E15">
    <cfRule type="expression" dxfId="2588" priority="251" stopIfTrue="1">
      <formula>$AE$2&lt;&gt;2</formula>
    </cfRule>
    <cfRule type="expression" dxfId="2587" priority="252" stopIfTrue="1">
      <formula>$AE$2&lt;&gt;2</formula>
    </cfRule>
  </conditionalFormatting>
  <conditionalFormatting sqref="F15:G15">
    <cfRule type="expression" dxfId="2586" priority="249" stopIfTrue="1">
      <formula>$AE$2&lt;&gt;2</formula>
    </cfRule>
    <cfRule type="expression" dxfId="2585" priority="250" stopIfTrue="1">
      <formula>$AE$2&lt;&gt;2</formula>
    </cfRule>
  </conditionalFormatting>
  <conditionalFormatting sqref="H15:I15">
    <cfRule type="expression" dxfId="2584" priority="247" stopIfTrue="1">
      <formula>$AE$2&lt;&gt;2</formula>
    </cfRule>
    <cfRule type="expression" dxfId="2583" priority="248" stopIfTrue="1">
      <formula>$AE$2&lt;&gt;2</formula>
    </cfRule>
  </conditionalFormatting>
  <conditionalFormatting sqref="J15:K15">
    <cfRule type="expression" dxfId="2582" priority="245" stopIfTrue="1">
      <formula>$AE$2&lt;&gt;2</formula>
    </cfRule>
    <cfRule type="expression" dxfId="2581" priority="246" stopIfTrue="1">
      <formula>$AE$2&lt;&gt;2</formula>
    </cfRule>
  </conditionalFormatting>
  <conditionalFormatting sqref="L15:M15">
    <cfRule type="expression" dxfId="2580" priority="243" stopIfTrue="1">
      <formula>$AE$2&lt;&gt;2</formula>
    </cfRule>
    <cfRule type="expression" dxfId="2579" priority="244" stopIfTrue="1">
      <formula>$AE$2&lt;&gt;2</formula>
    </cfRule>
  </conditionalFormatting>
  <conditionalFormatting sqref="N15:O15">
    <cfRule type="expression" dxfId="2578" priority="241" stopIfTrue="1">
      <formula>$AE$2&lt;&gt;2</formula>
    </cfRule>
    <cfRule type="expression" dxfId="2577" priority="242" stopIfTrue="1">
      <formula>$AE$2&lt;&gt;2</formula>
    </cfRule>
  </conditionalFormatting>
  <conditionalFormatting sqref="P15:Q15">
    <cfRule type="expression" dxfId="2576" priority="239" stopIfTrue="1">
      <formula>$AE$2&lt;&gt;2</formula>
    </cfRule>
    <cfRule type="expression" dxfId="2575" priority="240" stopIfTrue="1">
      <formula>$AE$2&lt;&gt;2</formula>
    </cfRule>
  </conditionalFormatting>
  <conditionalFormatting sqref="R15:S15">
    <cfRule type="expression" dxfId="2574" priority="237" stopIfTrue="1">
      <formula>$AE$2&lt;&gt;2</formula>
    </cfRule>
    <cfRule type="expression" dxfId="2573" priority="238" stopIfTrue="1">
      <formula>$AE$2&lt;&gt;2</formula>
    </cfRule>
  </conditionalFormatting>
  <conditionalFormatting sqref="T15:U15">
    <cfRule type="expression" dxfId="2572" priority="235" stopIfTrue="1">
      <formula>$AE$2&lt;&gt;2</formula>
    </cfRule>
    <cfRule type="expression" dxfId="2571" priority="236" stopIfTrue="1">
      <formula>$AE$2&lt;&gt;2</formula>
    </cfRule>
  </conditionalFormatting>
  <conditionalFormatting sqref="B16:C16">
    <cfRule type="expression" dxfId="2570" priority="233" stopIfTrue="1">
      <formula>$AE$2&lt;&gt;2</formula>
    </cfRule>
    <cfRule type="expression" dxfId="2569" priority="234" stopIfTrue="1">
      <formula>$AE$2&lt;&gt;2</formula>
    </cfRule>
  </conditionalFormatting>
  <conditionalFormatting sqref="D16:E16">
    <cfRule type="expression" dxfId="2568" priority="231" stopIfTrue="1">
      <formula>$AE$2&lt;&gt;2</formula>
    </cfRule>
    <cfRule type="expression" dxfId="2567" priority="232" stopIfTrue="1">
      <formula>$AE$2&lt;&gt;2</formula>
    </cfRule>
  </conditionalFormatting>
  <conditionalFormatting sqref="F16:G16">
    <cfRule type="expression" dxfId="2566" priority="229" stopIfTrue="1">
      <formula>$AE$2&lt;&gt;2</formula>
    </cfRule>
    <cfRule type="expression" dxfId="2565" priority="230" stopIfTrue="1">
      <formula>$AE$2&lt;&gt;2</formula>
    </cfRule>
  </conditionalFormatting>
  <conditionalFormatting sqref="H16:I16">
    <cfRule type="expression" dxfId="2564" priority="227" stopIfTrue="1">
      <formula>$AE$2&lt;&gt;2</formula>
    </cfRule>
    <cfRule type="expression" dxfId="2563" priority="228" stopIfTrue="1">
      <formula>$AE$2&lt;&gt;2</formula>
    </cfRule>
  </conditionalFormatting>
  <conditionalFormatting sqref="J16:K16">
    <cfRule type="expression" dxfId="2562" priority="225" stopIfTrue="1">
      <formula>$AE$2&lt;&gt;2</formula>
    </cfRule>
    <cfRule type="expression" dxfId="2561" priority="226" stopIfTrue="1">
      <formula>$AE$2&lt;&gt;2</formula>
    </cfRule>
  </conditionalFormatting>
  <conditionalFormatting sqref="L16:M16">
    <cfRule type="expression" dxfId="2560" priority="223" stopIfTrue="1">
      <formula>$AE$2&lt;&gt;2</formula>
    </cfRule>
    <cfRule type="expression" dxfId="2559" priority="224" stopIfTrue="1">
      <formula>$AE$2&lt;&gt;2</formula>
    </cfRule>
  </conditionalFormatting>
  <conditionalFormatting sqref="N16:O16">
    <cfRule type="expression" dxfId="2558" priority="221" stopIfTrue="1">
      <formula>$AE$2&lt;&gt;2</formula>
    </cfRule>
    <cfRule type="expression" dxfId="2557" priority="222" stopIfTrue="1">
      <formula>$AE$2&lt;&gt;2</formula>
    </cfRule>
  </conditionalFormatting>
  <conditionalFormatting sqref="P16:Q16">
    <cfRule type="expression" dxfId="2556" priority="219" stopIfTrue="1">
      <formula>$AE$2&lt;&gt;2</formula>
    </cfRule>
    <cfRule type="expression" dxfId="2555" priority="220" stopIfTrue="1">
      <formula>$AE$2&lt;&gt;2</formula>
    </cfRule>
  </conditionalFormatting>
  <conditionalFormatting sqref="R16:S16">
    <cfRule type="expression" dxfId="2554" priority="217" stopIfTrue="1">
      <formula>$AE$2&lt;&gt;2</formula>
    </cfRule>
    <cfRule type="expression" dxfId="2553" priority="218" stopIfTrue="1">
      <formula>$AE$2&lt;&gt;2</formula>
    </cfRule>
  </conditionalFormatting>
  <conditionalFormatting sqref="T16:U16">
    <cfRule type="expression" dxfId="2552" priority="215" stopIfTrue="1">
      <formula>$AE$2&lt;&gt;2</formula>
    </cfRule>
    <cfRule type="expression" dxfId="2551" priority="216" stopIfTrue="1">
      <formula>$AE$2&lt;&gt;2</formula>
    </cfRule>
  </conditionalFormatting>
  <conditionalFormatting sqref="B17:C17">
    <cfRule type="expression" dxfId="2550" priority="213" stopIfTrue="1">
      <formula>$AE$2&lt;&gt;2</formula>
    </cfRule>
    <cfRule type="expression" dxfId="2549" priority="214" stopIfTrue="1">
      <formula>$AE$2&lt;&gt;2</formula>
    </cfRule>
  </conditionalFormatting>
  <conditionalFormatting sqref="D17:E17">
    <cfRule type="expression" dxfId="2548" priority="211" stopIfTrue="1">
      <formula>$AE$2&lt;&gt;2</formula>
    </cfRule>
    <cfRule type="expression" dxfId="2547" priority="212" stopIfTrue="1">
      <formula>$AE$2&lt;&gt;2</formula>
    </cfRule>
  </conditionalFormatting>
  <conditionalFormatting sqref="F17:G17">
    <cfRule type="expression" dxfId="2546" priority="209" stopIfTrue="1">
      <formula>$AE$2&lt;&gt;2</formula>
    </cfRule>
    <cfRule type="expression" dxfId="2545" priority="210" stopIfTrue="1">
      <formula>$AE$2&lt;&gt;2</formula>
    </cfRule>
  </conditionalFormatting>
  <conditionalFormatting sqref="H17:I17">
    <cfRule type="expression" dxfId="2544" priority="207" stopIfTrue="1">
      <formula>$AE$2&lt;&gt;2</formula>
    </cfRule>
    <cfRule type="expression" dxfId="2543" priority="208" stopIfTrue="1">
      <formula>$AE$2&lt;&gt;2</formula>
    </cfRule>
  </conditionalFormatting>
  <conditionalFormatting sqref="J17:K17">
    <cfRule type="expression" dxfId="2542" priority="206" stopIfTrue="1">
      <formula>$AE$2&lt;&gt;2</formula>
    </cfRule>
  </conditionalFormatting>
  <conditionalFormatting sqref="J17:K17">
    <cfRule type="expression" dxfId="2541" priority="205" stopIfTrue="1">
      <formula>$AE$2&lt;&gt;2</formula>
    </cfRule>
  </conditionalFormatting>
  <conditionalFormatting sqref="L17:M17">
    <cfRule type="expression" dxfId="2540" priority="204" stopIfTrue="1">
      <formula>$AE$2&lt;&gt;2</formula>
    </cfRule>
  </conditionalFormatting>
  <conditionalFormatting sqref="L17:M17">
    <cfRule type="expression" dxfId="2539" priority="203" stopIfTrue="1">
      <formula>$AE$2&lt;&gt;2</formula>
    </cfRule>
  </conditionalFormatting>
  <conditionalFormatting sqref="N17:O17">
    <cfRule type="expression" dxfId="2538" priority="202" stopIfTrue="1">
      <formula>$AE$2&lt;&gt;2</formula>
    </cfRule>
  </conditionalFormatting>
  <conditionalFormatting sqref="N17:O17">
    <cfRule type="expression" dxfId="2537" priority="201" stopIfTrue="1">
      <formula>$AE$2&lt;&gt;2</formula>
    </cfRule>
  </conditionalFormatting>
  <conditionalFormatting sqref="P17:Q17">
    <cfRule type="expression" dxfId="2536" priority="200" stopIfTrue="1">
      <formula>$AE$2&lt;&gt;2</formula>
    </cfRule>
  </conditionalFormatting>
  <conditionalFormatting sqref="P17:Q17">
    <cfRule type="expression" dxfId="2535" priority="199" stopIfTrue="1">
      <formula>$AE$2&lt;&gt;2</formula>
    </cfRule>
  </conditionalFormatting>
  <conditionalFormatting sqref="R17:S17">
    <cfRule type="expression" dxfId="2534" priority="198" stopIfTrue="1">
      <formula>$AE$2&lt;&gt;2</formula>
    </cfRule>
  </conditionalFormatting>
  <conditionalFormatting sqref="R17:S17">
    <cfRule type="expression" dxfId="2533" priority="197" stopIfTrue="1">
      <formula>$AE$2&lt;&gt;2</formula>
    </cfRule>
  </conditionalFormatting>
  <conditionalFormatting sqref="T17:U17">
    <cfRule type="expression" dxfId="2532" priority="196" stopIfTrue="1">
      <formula>$AE$2&lt;&gt;2</formula>
    </cfRule>
  </conditionalFormatting>
  <conditionalFormatting sqref="T17:U17">
    <cfRule type="expression" dxfId="2531" priority="195" stopIfTrue="1">
      <formula>$AE$2&lt;&gt;2</formula>
    </cfRule>
  </conditionalFormatting>
  <conditionalFormatting sqref="B18:C18">
    <cfRule type="expression" dxfId="2530" priority="193" stopIfTrue="1">
      <formula>$AE$2&lt;&gt;2</formula>
    </cfRule>
    <cfRule type="expression" dxfId="2529" priority="194" stopIfTrue="1">
      <formula>$AE$2&lt;&gt;2</formula>
    </cfRule>
  </conditionalFormatting>
  <conditionalFormatting sqref="D18:E18">
    <cfRule type="expression" dxfId="2528" priority="191" stopIfTrue="1">
      <formula>$AE$2&lt;&gt;2</formula>
    </cfRule>
    <cfRule type="expression" dxfId="2527" priority="192" stopIfTrue="1">
      <formula>$AE$2&lt;&gt;2</formula>
    </cfRule>
  </conditionalFormatting>
  <conditionalFormatting sqref="F18:G18">
    <cfRule type="expression" dxfId="2526" priority="190" stopIfTrue="1">
      <formula>$AE$2&lt;&gt;2</formula>
    </cfRule>
  </conditionalFormatting>
  <conditionalFormatting sqref="F18:G18">
    <cfRule type="expression" dxfId="2525" priority="189" stopIfTrue="1">
      <formula>$AE$2&lt;&gt;2</formula>
    </cfRule>
  </conditionalFormatting>
  <conditionalFormatting sqref="H18:I18">
    <cfRule type="expression" dxfId="2524" priority="188" stopIfTrue="1">
      <formula>$AE$2&lt;&gt;2</formula>
    </cfRule>
  </conditionalFormatting>
  <conditionalFormatting sqref="H18:I18">
    <cfRule type="expression" dxfId="2523" priority="187" stopIfTrue="1">
      <formula>$AE$2&lt;&gt;2</formula>
    </cfRule>
  </conditionalFormatting>
  <conditionalFormatting sqref="J18:K18">
    <cfRule type="expression" dxfId="2522" priority="186" stopIfTrue="1">
      <formula>$AE$2&lt;&gt;2</formula>
    </cfRule>
  </conditionalFormatting>
  <conditionalFormatting sqref="J18:K18">
    <cfRule type="expression" dxfId="2521" priority="185" stopIfTrue="1">
      <formula>$AE$2&lt;&gt;2</formula>
    </cfRule>
  </conditionalFormatting>
  <conditionalFormatting sqref="L18:M18">
    <cfRule type="expression" dxfId="2520" priority="184" stopIfTrue="1">
      <formula>$AE$2&lt;&gt;2</formula>
    </cfRule>
  </conditionalFormatting>
  <conditionalFormatting sqref="L18:M18">
    <cfRule type="expression" dxfId="2519" priority="183" stopIfTrue="1">
      <formula>$AE$2&lt;&gt;2</formula>
    </cfRule>
  </conditionalFormatting>
  <conditionalFormatting sqref="N18:O18">
    <cfRule type="expression" dxfId="2518" priority="182" stopIfTrue="1">
      <formula>$AE$2&lt;&gt;2</formula>
    </cfRule>
  </conditionalFormatting>
  <conditionalFormatting sqref="N18:O18">
    <cfRule type="expression" dxfId="2517" priority="181" stopIfTrue="1">
      <formula>$AE$2&lt;&gt;2</formula>
    </cfRule>
  </conditionalFormatting>
  <conditionalFormatting sqref="P18:Q18">
    <cfRule type="expression" dxfId="2516" priority="180" stopIfTrue="1">
      <formula>$AE$2&lt;&gt;2</formula>
    </cfRule>
  </conditionalFormatting>
  <conditionalFormatting sqref="P18:Q18">
    <cfRule type="expression" dxfId="2515" priority="179" stopIfTrue="1">
      <formula>$AE$2&lt;&gt;2</formula>
    </cfRule>
  </conditionalFormatting>
  <conditionalFormatting sqref="R18:S18">
    <cfRule type="expression" dxfId="2514" priority="178" stopIfTrue="1">
      <formula>$AE$2&lt;&gt;2</formula>
    </cfRule>
  </conditionalFormatting>
  <conditionalFormatting sqref="R18:S18">
    <cfRule type="expression" dxfId="2513" priority="177" stopIfTrue="1">
      <formula>$AE$2&lt;&gt;2</formula>
    </cfRule>
  </conditionalFormatting>
  <conditionalFormatting sqref="T18:U18">
    <cfRule type="expression" dxfId="2512" priority="176" stopIfTrue="1">
      <formula>$AE$2&lt;&gt;2</formula>
    </cfRule>
  </conditionalFormatting>
  <conditionalFormatting sqref="T18:U18">
    <cfRule type="expression" dxfId="2511" priority="175" stopIfTrue="1">
      <formula>$AE$2&lt;&gt;2</formula>
    </cfRule>
  </conditionalFormatting>
  <conditionalFormatting sqref="B19:C19">
    <cfRule type="expression" dxfId="2510" priority="173" stopIfTrue="1">
      <formula>$AE$2&lt;&gt;2</formula>
    </cfRule>
    <cfRule type="expression" dxfId="2509" priority="174" stopIfTrue="1">
      <formula>$AE$2&lt;&gt;2</formula>
    </cfRule>
  </conditionalFormatting>
  <conditionalFormatting sqref="D19:E19">
    <cfRule type="expression" dxfId="2508" priority="171" stopIfTrue="1">
      <formula>$AE$2&lt;&gt;2</formula>
    </cfRule>
    <cfRule type="expression" dxfId="2507" priority="172" stopIfTrue="1">
      <formula>$AE$2&lt;&gt;2</formula>
    </cfRule>
  </conditionalFormatting>
  <conditionalFormatting sqref="F19:G19">
    <cfRule type="expression" dxfId="2506" priority="170" stopIfTrue="1">
      <formula>$AE$2&lt;&gt;2</formula>
    </cfRule>
  </conditionalFormatting>
  <conditionalFormatting sqref="F19:G19">
    <cfRule type="expression" dxfId="2505" priority="169" stopIfTrue="1">
      <formula>$AE$2&lt;&gt;2</formula>
    </cfRule>
  </conditionalFormatting>
  <conditionalFormatting sqref="H19:I19">
    <cfRule type="expression" dxfId="2504" priority="168" stopIfTrue="1">
      <formula>$AE$2&lt;&gt;2</formula>
    </cfRule>
  </conditionalFormatting>
  <conditionalFormatting sqref="H19:I19">
    <cfRule type="expression" dxfId="2503" priority="167" stopIfTrue="1">
      <formula>$AE$2&lt;&gt;2</formula>
    </cfRule>
  </conditionalFormatting>
  <conditionalFormatting sqref="J19:K19">
    <cfRule type="expression" dxfId="2502" priority="166" stopIfTrue="1">
      <formula>$AE$2&lt;&gt;2</formula>
    </cfRule>
  </conditionalFormatting>
  <conditionalFormatting sqref="J19:K19">
    <cfRule type="expression" dxfId="2501" priority="165" stopIfTrue="1">
      <formula>$AE$2&lt;&gt;2</formula>
    </cfRule>
  </conditionalFormatting>
  <conditionalFormatting sqref="L19:M19">
    <cfRule type="expression" dxfId="2500" priority="164" stopIfTrue="1">
      <formula>$AE$2&lt;&gt;2</formula>
    </cfRule>
  </conditionalFormatting>
  <conditionalFormatting sqref="L19:M19">
    <cfRule type="expression" dxfId="2499" priority="163" stopIfTrue="1">
      <formula>$AE$2&lt;&gt;2</formula>
    </cfRule>
  </conditionalFormatting>
  <conditionalFormatting sqref="N19:O19">
    <cfRule type="expression" dxfId="2498" priority="162" stopIfTrue="1">
      <formula>$AE$2&lt;&gt;2</formula>
    </cfRule>
  </conditionalFormatting>
  <conditionalFormatting sqref="N19:O19">
    <cfRule type="expression" dxfId="2497" priority="161" stopIfTrue="1">
      <formula>$AE$2&lt;&gt;2</formula>
    </cfRule>
  </conditionalFormatting>
  <conditionalFormatting sqref="P19:Q19">
    <cfRule type="expression" dxfId="2496" priority="160" stopIfTrue="1">
      <formula>$AE$2&lt;&gt;2</formula>
    </cfRule>
  </conditionalFormatting>
  <conditionalFormatting sqref="P19:Q19">
    <cfRule type="expression" dxfId="2495" priority="159" stopIfTrue="1">
      <formula>$AE$2&lt;&gt;2</formula>
    </cfRule>
  </conditionalFormatting>
  <conditionalFormatting sqref="R19:S19">
    <cfRule type="expression" dxfId="2494" priority="158" stopIfTrue="1">
      <formula>$AE$2&lt;&gt;2</formula>
    </cfRule>
  </conditionalFormatting>
  <conditionalFormatting sqref="R19:S19">
    <cfRule type="expression" dxfId="2493" priority="157" stopIfTrue="1">
      <formula>$AE$2&lt;&gt;2</formula>
    </cfRule>
  </conditionalFormatting>
  <conditionalFormatting sqref="T19:U19">
    <cfRule type="expression" dxfId="2492" priority="156" stopIfTrue="1">
      <formula>$AE$2&lt;&gt;2</formula>
    </cfRule>
  </conditionalFormatting>
  <conditionalFormatting sqref="T19:U19">
    <cfRule type="expression" dxfId="2491" priority="155" stopIfTrue="1">
      <formula>$AE$2&lt;&gt;2</formula>
    </cfRule>
  </conditionalFormatting>
  <conditionalFormatting sqref="J26:M26">
    <cfRule type="expression" dxfId="2490" priority="154" stopIfTrue="1">
      <formula>$AE$2&lt;&gt;2</formula>
    </cfRule>
  </conditionalFormatting>
  <conditionalFormatting sqref="J26:M26">
    <cfRule type="expression" dxfId="2489" priority="153" stopIfTrue="1">
      <formula>$AE$2&lt;&gt;2</formula>
    </cfRule>
  </conditionalFormatting>
  <conditionalFormatting sqref="J26:M26">
    <cfRule type="expression" dxfId="2488" priority="152" stopIfTrue="1">
      <formula>$AE$2&lt;&gt;2</formula>
    </cfRule>
  </conditionalFormatting>
  <conditionalFormatting sqref="J26:M26">
    <cfRule type="expression" dxfId="2487" priority="151" stopIfTrue="1">
      <formula>$AE$2&lt;&gt;2</formula>
    </cfRule>
  </conditionalFormatting>
  <conditionalFormatting sqref="N26:O26">
    <cfRule type="expression" dxfId="2486" priority="150" stopIfTrue="1">
      <formula>$AE$2&lt;&gt;2</formula>
    </cfRule>
  </conditionalFormatting>
  <conditionalFormatting sqref="N26:O26">
    <cfRule type="expression" dxfId="2485" priority="149" stopIfTrue="1">
      <formula>$AE$2&lt;&gt;2</formula>
    </cfRule>
  </conditionalFormatting>
  <conditionalFormatting sqref="P26:Q26">
    <cfRule type="expression" dxfId="2484" priority="148" stopIfTrue="1">
      <formula>$AE$2&lt;&gt;2</formula>
    </cfRule>
  </conditionalFormatting>
  <conditionalFormatting sqref="P26:Q26">
    <cfRule type="expression" dxfId="2483" priority="147" stopIfTrue="1">
      <formula>$AE$2&lt;&gt;2</formula>
    </cfRule>
  </conditionalFormatting>
  <conditionalFormatting sqref="R26:S26">
    <cfRule type="expression" dxfId="2482" priority="146" stopIfTrue="1">
      <formula>$AE$2&lt;&gt;2</formula>
    </cfRule>
  </conditionalFormatting>
  <conditionalFormatting sqref="R26:S26">
    <cfRule type="expression" dxfId="2481" priority="145" stopIfTrue="1">
      <formula>$AE$2&lt;&gt;2</formula>
    </cfRule>
  </conditionalFormatting>
  <conditionalFormatting sqref="T26:U26">
    <cfRule type="expression" dxfId="2480" priority="144" stopIfTrue="1">
      <formula>$AE$2&lt;&gt;2</formula>
    </cfRule>
  </conditionalFormatting>
  <conditionalFormatting sqref="T26:U26">
    <cfRule type="expression" dxfId="2479" priority="143" stopIfTrue="1">
      <formula>$AE$2&lt;&gt;2</formula>
    </cfRule>
  </conditionalFormatting>
  <conditionalFormatting sqref="J27:M27">
    <cfRule type="expression" dxfId="2478" priority="142" stopIfTrue="1">
      <formula>$AE$2&lt;&gt;2</formula>
    </cfRule>
  </conditionalFormatting>
  <conditionalFormatting sqref="J27:M27">
    <cfRule type="expression" dxfId="2477" priority="141" stopIfTrue="1">
      <formula>$AE$2&lt;&gt;2</formula>
    </cfRule>
  </conditionalFormatting>
  <conditionalFormatting sqref="J27:M27">
    <cfRule type="expression" dxfId="2476" priority="140" stopIfTrue="1">
      <formula>$AE$2&lt;&gt;2</formula>
    </cfRule>
  </conditionalFormatting>
  <conditionalFormatting sqref="J27:M27">
    <cfRule type="expression" dxfId="2475" priority="139" stopIfTrue="1">
      <formula>$AE$2&lt;&gt;2</formula>
    </cfRule>
  </conditionalFormatting>
  <conditionalFormatting sqref="N27:O27">
    <cfRule type="expression" dxfId="2474" priority="138" stopIfTrue="1">
      <formula>$AE$2&lt;&gt;2</formula>
    </cfRule>
  </conditionalFormatting>
  <conditionalFormatting sqref="N27:O27">
    <cfRule type="expression" dxfId="2473" priority="137" stopIfTrue="1">
      <formula>$AE$2&lt;&gt;2</formula>
    </cfRule>
  </conditionalFormatting>
  <conditionalFormatting sqref="P27:Q27">
    <cfRule type="expression" dxfId="2472" priority="136" stopIfTrue="1">
      <formula>$AE$2&lt;&gt;2</formula>
    </cfRule>
  </conditionalFormatting>
  <conditionalFormatting sqref="P27:Q27">
    <cfRule type="expression" dxfId="2471" priority="135" stopIfTrue="1">
      <formula>$AE$2&lt;&gt;2</formula>
    </cfRule>
  </conditionalFormatting>
  <conditionalFormatting sqref="R27:S27">
    <cfRule type="expression" dxfId="2470" priority="134" stopIfTrue="1">
      <formula>$AE$2&lt;&gt;2</formula>
    </cfRule>
  </conditionalFormatting>
  <conditionalFormatting sqref="R27:S27">
    <cfRule type="expression" dxfId="2469" priority="133" stopIfTrue="1">
      <formula>$AE$2&lt;&gt;2</formula>
    </cfRule>
  </conditionalFormatting>
  <conditionalFormatting sqref="T27:U27">
    <cfRule type="expression" dxfId="2468" priority="132" stopIfTrue="1">
      <formula>$AE$2&lt;&gt;2</formula>
    </cfRule>
  </conditionalFormatting>
  <conditionalFormatting sqref="T27:U27">
    <cfRule type="expression" dxfId="2467" priority="131" stopIfTrue="1">
      <formula>$AE$2&lt;&gt;2</formula>
    </cfRule>
  </conditionalFormatting>
  <conditionalFormatting sqref="J28:M28">
    <cfRule type="expression" dxfId="2466" priority="130" stopIfTrue="1">
      <formula>$AE$2&lt;&gt;2</formula>
    </cfRule>
  </conditionalFormatting>
  <conditionalFormatting sqref="J28:M28">
    <cfRule type="expression" dxfId="2465" priority="129" stopIfTrue="1">
      <formula>$AE$2&lt;&gt;2</formula>
    </cfRule>
  </conditionalFormatting>
  <conditionalFormatting sqref="J28:M28">
    <cfRule type="expression" dxfId="2464" priority="128" stopIfTrue="1">
      <formula>$AE$2&lt;&gt;2</formula>
    </cfRule>
  </conditionalFormatting>
  <conditionalFormatting sqref="J28:M28">
    <cfRule type="expression" dxfId="2463" priority="127" stopIfTrue="1">
      <formula>$AE$2&lt;&gt;2</formula>
    </cfRule>
  </conditionalFormatting>
  <conditionalFormatting sqref="N28:O28">
    <cfRule type="expression" dxfId="2462" priority="126" stopIfTrue="1">
      <formula>$AE$2&lt;&gt;2</formula>
    </cfRule>
  </conditionalFormatting>
  <conditionalFormatting sqref="N28:O28">
    <cfRule type="expression" dxfId="2461" priority="125" stopIfTrue="1">
      <formula>$AE$2&lt;&gt;2</formula>
    </cfRule>
  </conditionalFormatting>
  <conditionalFormatting sqref="P28:Q28">
    <cfRule type="expression" dxfId="2460" priority="124" stopIfTrue="1">
      <formula>$AE$2&lt;&gt;2</formula>
    </cfRule>
  </conditionalFormatting>
  <conditionalFormatting sqref="P28:Q28">
    <cfRule type="expression" dxfId="2459" priority="123" stopIfTrue="1">
      <formula>$AE$2&lt;&gt;2</formula>
    </cfRule>
  </conditionalFormatting>
  <conditionalFormatting sqref="R28:S28">
    <cfRule type="expression" dxfId="2458" priority="122" stopIfTrue="1">
      <formula>$AE$2&lt;&gt;2</formula>
    </cfRule>
  </conditionalFormatting>
  <conditionalFormatting sqref="R28:S28">
    <cfRule type="expression" dxfId="2457" priority="121" stopIfTrue="1">
      <formula>$AE$2&lt;&gt;2</formula>
    </cfRule>
  </conditionalFormatting>
  <conditionalFormatting sqref="T28:U28">
    <cfRule type="expression" dxfId="2456" priority="120" stopIfTrue="1">
      <formula>$AE$2&lt;&gt;2</formula>
    </cfRule>
  </conditionalFormatting>
  <conditionalFormatting sqref="T28:U28">
    <cfRule type="expression" dxfId="2455" priority="119" stopIfTrue="1">
      <formula>$AE$2&lt;&gt;2</formula>
    </cfRule>
  </conditionalFormatting>
  <conditionalFormatting sqref="J35:K35">
    <cfRule type="expression" dxfId="2454" priority="118" stopIfTrue="1">
      <formula>$AE$2&lt;&gt;2</formula>
    </cfRule>
  </conditionalFormatting>
  <conditionalFormatting sqref="J35:K35">
    <cfRule type="expression" dxfId="2453" priority="117" stopIfTrue="1">
      <formula>$AE$2&lt;&gt;2</formula>
    </cfRule>
  </conditionalFormatting>
  <conditionalFormatting sqref="L35:M35">
    <cfRule type="expression" dxfId="2452" priority="116" stopIfTrue="1">
      <formula>$AE$2&lt;&gt;2</formula>
    </cfRule>
  </conditionalFormatting>
  <conditionalFormatting sqref="L35:M35">
    <cfRule type="expression" dxfId="2451" priority="115" stopIfTrue="1">
      <formula>$AE$2&lt;&gt;2</formula>
    </cfRule>
  </conditionalFormatting>
  <conditionalFormatting sqref="N35:O35">
    <cfRule type="expression" dxfId="2450" priority="114" stopIfTrue="1">
      <formula>$AE$2&lt;&gt;2</formula>
    </cfRule>
  </conditionalFormatting>
  <conditionalFormatting sqref="N35:O35">
    <cfRule type="expression" dxfId="2449" priority="113" stopIfTrue="1">
      <formula>$AE$2&lt;&gt;2</formula>
    </cfRule>
  </conditionalFormatting>
  <conditionalFormatting sqref="R35:S35">
    <cfRule type="expression" dxfId="2448" priority="112" stopIfTrue="1">
      <formula>$AE$2&lt;&gt;2</formula>
    </cfRule>
  </conditionalFormatting>
  <conditionalFormatting sqref="R35:S35">
    <cfRule type="expression" dxfId="2447" priority="111" stopIfTrue="1">
      <formula>$AE$2&lt;&gt;2</formula>
    </cfRule>
  </conditionalFormatting>
  <conditionalFormatting sqref="J36:K36">
    <cfRule type="expression" dxfId="2446" priority="110" stopIfTrue="1">
      <formula>$AE$2&lt;&gt;2</formula>
    </cfRule>
  </conditionalFormatting>
  <conditionalFormatting sqref="J36:K36">
    <cfRule type="expression" dxfId="2445" priority="109" stopIfTrue="1">
      <formula>$AE$2&lt;&gt;2</formula>
    </cfRule>
  </conditionalFormatting>
  <conditionalFormatting sqref="L36:M36">
    <cfRule type="expression" dxfId="2444" priority="108" stopIfTrue="1">
      <formula>$AE$2&lt;&gt;2</formula>
    </cfRule>
  </conditionalFormatting>
  <conditionalFormatting sqref="L36:M36">
    <cfRule type="expression" dxfId="2443" priority="107" stopIfTrue="1">
      <formula>$AE$2&lt;&gt;2</formula>
    </cfRule>
  </conditionalFormatting>
  <conditionalFormatting sqref="N36:O36">
    <cfRule type="expression" dxfId="2442" priority="106" stopIfTrue="1">
      <formula>$AE$2&lt;&gt;2</formula>
    </cfRule>
  </conditionalFormatting>
  <conditionalFormatting sqref="N36:O36">
    <cfRule type="expression" dxfId="2441" priority="105" stopIfTrue="1">
      <formula>$AE$2&lt;&gt;2</formula>
    </cfRule>
  </conditionalFormatting>
  <conditionalFormatting sqref="R36:S36">
    <cfRule type="expression" dxfId="2440" priority="104" stopIfTrue="1">
      <formula>$AE$2&lt;&gt;2</formula>
    </cfRule>
  </conditionalFormatting>
  <conditionalFormatting sqref="R36:S36">
    <cfRule type="expression" dxfId="2439" priority="103" stopIfTrue="1">
      <formula>$AE$2&lt;&gt;2</formula>
    </cfRule>
  </conditionalFormatting>
  <conditionalFormatting sqref="J37:K37">
    <cfRule type="expression" dxfId="2438" priority="102" stopIfTrue="1">
      <formula>$AE$2&lt;&gt;2</formula>
    </cfRule>
  </conditionalFormatting>
  <conditionalFormatting sqref="J37:K37">
    <cfRule type="expression" dxfId="2437" priority="101" stopIfTrue="1">
      <formula>$AE$2&lt;&gt;2</formula>
    </cfRule>
  </conditionalFormatting>
  <conditionalFormatting sqref="L37:M37">
    <cfRule type="expression" dxfId="2436" priority="100" stopIfTrue="1">
      <formula>$AE$2&lt;&gt;2</formula>
    </cfRule>
  </conditionalFormatting>
  <conditionalFormatting sqref="L37:M37">
    <cfRule type="expression" dxfId="2435" priority="99" stopIfTrue="1">
      <formula>$AE$2&lt;&gt;2</formula>
    </cfRule>
  </conditionalFormatting>
  <conditionalFormatting sqref="N37:O37">
    <cfRule type="expression" dxfId="2434" priority="98" stopIfTrue="1">
      <formula>$AE$2&lt;&gt;2</formula>
    </cfRule>
  </conditionalFormatting>
  <conditionalFormatting sqref="N37:O37">
    <cfRule type="expression" dxfId="2433" priority="97" stopIfTrue="1">
      <formula>$AE$2&lt;&gt;2</formula>
    </cfRule>
  </conditionalFormatting>
  <conditionalFormatting sqref="R37:S37">
    <cfRule type="expression" dxfId="2432" priority="96" stopIfTrue="1">
      <formula>$AE$2&lt;&gt;2</formula>
    </cfRule>
  </conditionalFormatting>
  <conditionalFormatting sqref="R37:S37">
    <cfRule type="expression" dxfId="2431" priority="95" stopIfTrue="1">
      <formula>$AE$2&lt;&gt;2</formula>
    </cfRule>
  </conditionalFormatting>
  <conditionalFormatting sqref="J38:K38">
    <cfRule type="expression" dxfId="2430" priority="94" stopIfTrue="1">
      <formula>$AE$2&lt;&gt;2</formula>
    </cfRule>
  </conditionalFormatting>
  <conditionalFormatting sqref="J38:K38">
    <cfRule type="expression" dxfId="2429" priority="93" stopIfTrue="1">
      <formula>$AE$2&lt;&gt;2</formula>
    </cfRule>
  </conditionalFormatting>
  <conditionalFormatting sqref="L38:M38">
    <cfRule type="expression" dxfId="2428" priority="92" stopIfTrue="1">
      <formula>$AE$2&lt;&gt;2</formula>
    </cfRule>
  </conditionalFormatting>
  <conditionalFormatting sqref="L38:M38">
    <cfRule type="expression" dxfId="2427" priority="91" stopIfTrue="1">
      <formula>$AE$2&lt;&gt;2</formula>
    </cfRule>
  </conditionalFormatting>
  <conditionalFormatting sqref="N38:O38">
    <cfRule type="expression" dxfId="2426" priority="90" stopIfTrue="1">
      <formula>$AE$2&lt;&gt;2</formula>
    </cfRule>
  </conditionalFormatting>
  <conditionalFormatting sqref="N38:O38">
    <cfRule type="expression" dxfId="2425" priority="89" stopIfTrue="1">
      <formula>$AE$2&lt;&gt;2</formula>
    </cfRule>
  </conditionalFormatting>
  <conditionalFormatting sqref="R38:S38">
    <cfRule type="expression" dxfId="2424" priority="88" stopIfTrue="1">
      <formula>$AE$2&lt;&gt;2</formula>
    </cfRule>
  </conditionalFormatting>
  <conditionalFormatting sqref="R38:S38">
    <cfRule type="expression" dxfId="2423" priority="87" stopIfTrue="1">
      <formula>$AE$2&lt;&gt;2</formula>
    </cfRule>
  </conditionalFormatting>
  <conditionalFormatting sqref="J39:K39">
    <cfRule type="expression" dxfId="2422" priority="86" stopIfTrue="1">
      <formula>$AE$2&lt;&gt;2</formula>
    </cfRule>
  </conditionalFormatting>
  <conditionalFormatting sqref="J39:K39">
    <cfRule type="expression" dxfId="2421" priority="85" stopIfTrue="1">
      <formula>$AE$2&lt;&gt;2</formula>
    </cfRule>
  </conditionalFormatting>
  <conditionalFormatting sqref="L39:M39">
    <cfRule type="expression" dxfId="2420" priority="84" stopIfTrue="1">
      <formula>$AE$2&lt;&gt;2</formula>
    </cfRule>
  </conditionalFormatting>
  <conditionalFormatting sqref="L39:M39">
    <cfRule type="expression" dxfId="2419" priority="83" stopIfTrue="1">
      <formula>$AE$2&lt;&gt;2</formula>
    </cfRule>
  </conditionalFormatting>
  <conditionalFormatting sqref="N39:O39">
    <cfRule type="expression" dxfId="2418" priority="82" stopIfTrue="1">
      <formula>$AE$2&lt;&gt;2</formula>
    </cfRule>
  </conditionalFormatting>
  <conditionalFormatting sqref="N39:O39">
    <cfRule type="expression" dxfId="2417" priority="81" stopIfTrue="1">
      <formula>$AE$2&lt;&gt;2</formula>
    </cfRule>
  </conditionalFormatting>
  <conditionalFormatting sqref="R39:S39">
    <cfRule type="expression" dxfId="2416" priority="80" stopIfTrue="1">
      <formula>$AE$2&lt;&gt;2</formula>
    </cfRule>
  </conditionalFormatting>
  <conditionalFormatting sqref="R39:S39">
    <cfRule type="expression" dxfId="2415" priority="79" stopIfTrue="1">
      <formula>$AE$2&lt;&gt;2</formula>
    </cfRule>
  </conditionalFormatting>
  <conditionalFormatting sqref="V8:W8">
    <cfRule type="expression" dxfId="2414" priority="78">
      <formula>$AE$2&lt;&gt;2</formula>
    </cfRule>
  </conditionalFormatting>
  <conditionalFormatting sqref="X8:Y8">
    <cfRule type="expression" dxfId="2413" priority="77">
      <formula>$AE$2&lt;&gt;2</formula>
    </cfRule>
  </conditionalFormatting>
  <conditionalFormatting sqref="Z8:AA8">
    <cfRule type="expression" dxfId="2412" priority="76">
      <formula>$AE$2&lt;&gt;2</formula>
    </cfRule>
  </conditionalFormatting>
  <conditionalFormatting sqref="V9:W9">
    <cfRule type="expression" dxfId="2411" priority="75">
      <formula>$AE$2&lt;&gt;2</formula>
    </cfRule>
  </conditionalFormatting>
  <conditionalFormatting sqref="X9:Y9">
    <cfRule type="expression" dxfId="2410" priority="74">
      <formula>$AE$2&lt;&gt;2</formula>
    </cfRule>
  </conditionalFormatting>
  <conditionalFormatting sqref="Z9:AA9">
    <cfRule type="expression" dxfId="2409" priority="73">
      <formula>$AE$2&lt;&gt;2</formula>
    </cfRule>
  </conditionalFormatting>
  <conditionalFormatting sqref="V10:W10">
    <cfRule type="expression" dxfId="2408" priority="72">
      <formula>$AE$2&lt;&gt;2</formula>
    </cfRule>
  </conditionalFormatting>
  <conditionalFormatting sqref="X10:Y10">
    <cfRule type="expression" dxfId="2407" priority="71">
      <formula>$AE$2&lt;&gt;2</formula>
    </cfRule>
  </conditionalFormatting>
  <conditionalFormatting sqref="Z10:AA10">
    <cfRule type="expression" dxfId="2406" priority="70">
      <formula>$AE$2&lt;&gt;2</formula>
    </cfRule>
  </conditionalFormatting>
  <conditionalFormatting sqref="V11:W11">
    <cfRule type="expression" dxfId="2405" priority="69">
      <formula>$AE$2&lt;&gt;2</formula>
    </cfRule>
  </conditionalFormatting>
  <conditionalFormatting sqref="X11:Y11">
    <cfRule type="expression" dxfId="2404" priority="68">
      <formula>$AE$2&lt;&gt;2</formula>
    </cfRule>
  </conditionalFormatting>
  <conditionalFormatting sqref="Z11:AA11">
    <cfRule type="expression" dxfId="2403" priority="67">
      <formula>$AE$2&lt;&gt;2</formula>
    </cfRule>
  </conditionalFormatting>
  <conditionalFormatting sqref="V12:W12">
    <cfRule type="expression" dxfId="2402" priority="66">
      <formula>$AE$2&lt;&gt;2</formula>
    </cfRule>
  </conditionalFormatting>
  <conditionalFormatting sqref="X12:Y12">
    <cfRule type="expression" dxfId="2401" priority="65">
      <formula>$AE$2&lt;&gt;2</formula>
    </cfRule>
  </conditionalFormatting>
  <conditionalFormatting sqref="Z12:AA12">
    <cfRule type="expression" dxfId="2400" priority="64">
      <formula>$AE$2&lt;&gt;2</formula>
    </cfRule>
  </conditionalFormatting>
  <conditionalFormatting sqref="V13:W13">
    <cfRule type="expression" dxfId="2399" priority="63">
      <formula>$AE$2&lt;&gt;2</formula>
    </cfRule>
  </conditionalFormatting>
  <conditionalFormatting sqref="X13:Y13">
    <cfRule type="expression" dxfId="2398" priority="62">
      <formula>$AE$2&lt;&gt;2</formula>
    </cfRule>
  </conditionalFormatting>
  <conditionalFormatting sqref="Z13:AA13">
    <cfRule type="expression" dxfId="2397" priority="61">
      <formula>$AE$2&lt;&gt;2</formula>
    </cfRule>
  </conditionalFormatting>
  <conditionalFormatting sqref="V14:W14">
    <cfRule type="expression" dxfId="2396" priority="60">
      <formula>$AE$2&lt;&gt;2</formula>
    </cfRule>
  </conditionalFormatting>
  <conditionalFormatting sqref="X14:Y14">
    <cfRule type="expression" dxfId="2395" priority="59">
      <formula>$AE$2&lt;&gt;2</formula>
    </cfRule>
  </conditionalFormatting>
  <conditionalFormatting sqref="Z14:AA14">
    <cfRule type="expression" dxfId="2394" priority="58">
      <formula>$AE$2&lt;&gt;2</formula>
    </cfRule>
  </conditionalFormatting>
  <conditionalFormatting sqref="V15:W15">
    <cfRule type="expression" dxfId="2393" priority="57">
      <formula>$AE$2&lt;&gt;2</formula>
    </cfRule>
  </conditionalFormatting>
  <conditionalFormatting sqref="X15:Y15">
    <cfRule type="expression" dxfId="2392" priority="56">
      <formula>$AE$2&lt;&gt;2</formula>
    </cfRule>
  </conditionalFormatting>
  <conditionalFormatting sqref="Z15:AA15">
    <cfRule type="expression" dxfId="2391" priority="55">
      <formula>$AE$2&lt;&gt;2</formula>
    </cfRule>
  </conditionalFormatting>
  <conditionalFormatting sqref="V16:W16">
    <cfRule type="expression" dxfId="2390" priority="54">
      <formula>$AE$2&lt;&gt;2</formula>
    </cfRule>
  </conditionalFormatting>
  <conditionalFormatting sqref="X16:Y16">
    <cfRule type="expression" dxfId="2389" priority="53">
      <formula>$AE$2&lt;&gt;2</formula>
    </cfRule>
  </conditionalFormatting>
  <conditionalFormatting sqref="Z16:AA16">
    <cfRule type="expression" dxfId="2388" priority="52">
      <formula>$AE$2&lt;&gt;2</formula>
    </cfRule>
  </conditionalFormatting>
  <conditionalFormatting sqref="V17:W17">
    <cfRule type="expression" dxfId="2387" priority="51">
      <formula>$AE$2&lt;&gt;2</formula>
    </cfRule>
  </conditionalFormatting>
  <conditionalFormatting sqref="X17:Y17">
    <cfRule type="expression" dxfId="2386" priority="50">
      <formula>$AE$2&lt;&gt;2</formula>
    </cfRule>
  </conditionalFormatting>
  <conditionalFormatting sqref="Z17:AA17">
    <cfRule type="expression" dxfId="2385" priority="49">
      <formula>$AE$2&lt;&gt;2</formula>
    </cfRule>
  </conditionalFormatting>
  <conditionalFormatting sqref="V18:W18">
    <cfRule type="expression" dxfId="2384" priority="48">
      <formula>$AE$2&lt;&gt;2</formula>
    </cfRule>
  </conditionalFormatting>
  <conditionalFormatting sqref="X18:Y18">
    <cfRule type="expression" dxfId="2383" priority="47">
      <formula>$AE$2&lt;&gt;2</formula>
    </cfRule>
  </conditionalFormatting>
  <conditionalFormatting sqref="Z18:AA18">
    <cfRule type="expression" dxfId="2382" priority="46">
      <formula>$AE$2&lt;&gt;2</formula>
    </cfRule>
  </conditionalFormatting>
  <conditionalFormatting sqref="V19:W19">
    <cfRule type="expression" dxfId="2381" priority="45">
      <formula>$AE$2&lt;&gt;2</formula>
    </cfRule>
  </conditionalFormatting>
  <conditionalFormatting sqref="X19:Y19">
    <cfRule type="expression" dxfId="2380" priority="44">
      <formula>$AE$2&lt;&gt;2</formula>
    </cfRule>
  </conditionalFormatting>
  <conditionalFormatting sqref="Z19:AA19">
    <cfRule type="expression" dxfId="2379" priority="43">
      <formula>$AE$2&lt;&gt;2</formula>
    </cfRule>
  </conditionalFormatting>
  <conditionalFormatting sqref="V26:W26">
    <cfRule type="expression" dxfId="2378" priority="42">
      <formula>$AE$2&lt;&gt;2</formula>
    </cfRule>
  </conditionalFormatting>
  <conditionalFormatting sqref="X26:Y26">
    <cfRule type="expression" dxfId="2377" priority="41">
      <formula>$AE$2&lt;&gt;2</formula>
    </cfRule>
  </conditionalFormatting>
  <conditionalFormatting sqref="Z26:AA26">
    <cfRule type="expression" dxfId="2376" priority="40">
      <formula>$AE$2&lt;&gt;2</formula>
    </cfRule>
  </conditionalFormatting>
  <conditionalFormatting sqref="V27:W27">
    <cfRule type="expression" dxfId="2375" priority="39">
      <formula>$AE$2&lt;&gt;2</formula>
    </cfRule>
  </conditionalFormatting>
  <conditionalFormatting sqref="X27:Y27">
    <cfRule type="expression" dxfId="2374" priority="38">
      <formula>$AE$2&lt;&gt;2</formula>
    </cfRule>
  </conditionalFormatting>
  <conditionalFormatting sqref="Z27:AA27">
    <cfRule type="expression" dxfId="2373" priority="37">
      <formula>$AE$2&lt;&gt;2</formula>
    </cfRule>
  </conditionalFormatting>
  <conditionalFormatting sqref="V28:W28">
    <cfRule type="expression" dxfId="2372" priority="36">
      <formula>$AE$2&lt;&gt;2</formula>
    </cfRule>
  </conditionalFormatting>
  <conditionalFormatting sqref="X28:Y28">
    <cfRule type="expression" dxfId="2371" priority="35">
      <formula>$AE$2&lt;&gt;2</formula>
    </cfRule>
  </conditionalFormatting>
  <conditionalFormatting sqref="Z28:AA28">
    <cfRule type="expression" dxfId="2370" priority="34">
      <formula>$AE$2&lt;&gt;2</formula>
    </cfRule>
  </conditionalFormatting>
  <conditionalFormatting sqref="V29:W29">
    <cfRule type="expression" dxfId="2369" priority="33">
      <formula>$AE$2&lt;&gt;2</formula>
    </cfRule>
  </conditionalFormatting>
  <conditionalFormatting sqref="X29:Y29">
    <cfRule type="expression" dxfId="2368" priority="32">
      <formula>$AE$2&lt;&gt;2</formula>
    </cfRule>
  </conditionalFormatting>
  <conditionalFormatting sqref="Z29:AA29">
    <cfRule type="expression" dxfId="2367" priority="31">
      <formula>$AE$2&lt;&gt;2</formula>
    </cfRule>
  </conditionalFormatting>
  <conditionalFormatting sqref="P35:Q35">
    <cfRule type="expression" dxfId="2366" priority="30">
      <formula>$AE$2&lt;&gt;2</formula>
    </cfRule>
  </conditionalFormatting>
  <conditionalFormatting sqref="T35:U35">
    <cfRule type="expression" dxfId="2365" priority="29">
      <formula>$AE$2&lt;&gt;2</formula>
    </cfRule>
  </conditionalFormatting>
  <conditionalFormatting sqref="V35:W35">
    <cfRule type="expression" dxfId="2364" priority="28">
      <formula>$AE$2&lt;&gt;2</formula>
    </cfRule>
  </conditionalFormatting>
  <conditionalFormatting sqref="X35:Y35">
    <cfRule type="expression" dxfId="2363" priority="27">
      <formula>$AE$2&lt;&gt;2</formula>
    </cfRule>
  </conditionalFormatting>
  <conditionalFormatting sqref="P36:Q36">
    <cfRule type="expression" dxfId="2362" priority="26">
      <formula>$AE$2&lt;&gt;2</formula>
    </cfRule>
  </conditionalFormatting>
  <conditionalFormatting sqref="T36:U36">
    <cfRule type="expression" dxfId="2361" priority="25">
      <formula>$AE$2&lt;&gt;2</formula>
    </cfRule>
  </conditionalFormatting>
  <conditionalFormatting sqref="V36:W36">
    <cfRule type="expression" dxfId="2360" priority="24">
      <formula>$AE$2&lt;&gt;2</formula>
    </cfRule>
  </conditionalFormatting>
  <conditionalFormatting sqref="X36:Y36">
    <cfRule type="expression" dxfId="2359" priority="23">
      <formula>$AE$2&lt;&gt;2</formula>
    </cfRule>
  </conditionalFormatting>
  <conditionalFormatting sqref="P37:Q37">
    <cfRule type="expression" dxfId="2358" priority="22">
      <formula>$AE$2&lt;&gt;2</formula>
    </cfRule>
  </conditionalFormatting>
  <conditionalFormatting sqref="T37:U37">
    <cfRule type="expression" dxfId="2357" priority="21">
      <formula>$AE$2&lt;&gt;2</formula>
    </cfRule>
  </conditionalFormatting>
  <conditionalFormatting sqref="V37:W37">
    <cfRule type="expression" dxfId="2356" priority="20">
      <formula>$AE$2&lt;&gt;2</formula>
    </cfRule>
  </conditionalFormatting>
  <conditionalFormatting sqref="X37:Y37">
    <cfRule type="expression" dxfId="2355" priority="19">
      <formula>$AE$2&lt;&gt;2</formula>
    </cfRule>
  </conditionalFormatting>
  <conditionalFormatting sqref="P38:Q38">
    <cfRule type="expression" dxfId="2354" priority="18">
      <formula>$AE$2&lt;&gt;2</formula>
    </cfRule>
  </conditionalFormatting>
  <conditionalFormatting sqref="T38:U38">
    <cfRule type="expression" dxfId="2353" priority="17">
      <formula>$AE$2&lt;&gt;2</formula>
    </cfRule>
  </conditionalFormatting>
  <conditionalFormatting sqref="V38:W38">
    <cfRule type="expression" dxfId="2352" priority="16">
      <formula>$AE$2&lt;&gt;2</formula>
    </cfRule>
  </conditionalFormatting>
  <conditionalFormatting sqref="X38:Y38">
    <cfRule type="expression" dxfId="2351" priority="15">
      <formula>$AE$2&lt;&gt;2</formula>
    </cfRule>
  </conditionalFormatting>
  <conditionalFormatting sqref="P39:Q39">
    <cfRule type="expression" dxfId="2350" priority="14">
      <formula>$AE$2&lt;&gt;2</formula>
    </cfRule>
  </conditionalFormatting>
  <conditionalFormatting sqref="T39:U39">
    <cfRule type="expression" dxfId="2349" priority="13">
      <formula>$AE$2&lt;&gt;2</formula>
    </cfRule>
  </conditionalFormatting>
  <conditionalFormatting sqref="V39:W39">
    <cfRule type="expression" dxfId="2348" priority="12">
      <formula>$AE$2&lt;&gt;2</formula>
    </cfRule>
  </conditionalFormatting>
  <conditionalFormatting sqref="X39:Y39">
    <cfRule type="expression" dxfId="2347" priority="11">
      <formula>$AE$2&lt;&gt;2</formula>
    </cfRule>
  </conditionalFormatting>
  <conditionalFormatting sqref="T40:U40">
    <cfRule type="expression" dxfId="2346" priority="10">
      <formula>$AE$2&lt;&gt;2</formula>
    </cfRule>
  </conditionalFormatting>
  <conditionalFormatting sqref="V40:W40">
    <cfRule type="expression" dxfId="2345" priority="9">
      <formula>$AE$2&lt;&gt;2</formula>
    </cfRule>
  </conditionalFormatting>
  <conditionalFormatting sqref="X40:Y40">
    <cfRule type="expression" dxfId="2344" priority="8">
      <formula>$AE$2&lt;&gt;2</formula>
    </cfRule>
  </conditionalFormatting>
  <conditionalFormatting sqref="L43:N43">
    <cfRule type="expression" dxfId="2343" priority="7">
      <formula>$AE$2&lt;&gt;2</formula>
    </cfRule>
  </conditionalFormatting>
  <conditionalFormatting sqref="Q43:R43">
    <cfRule type="expression" dxfId="2342" priority="6">
      <formula>$AE$2&lt;&gt;2</formula>
    </cfRule>
  </conditionalFormatting>
  <conditionalFormatting sqref="U43:V43">
    <cfRule type="expression" dxfId="2341" priority="5">
      <formula>$AE$2&lt;&gt;2</formula>
    </cfRule>
  </conditionalFormatting>
  <conditionalFormatting sqref="Y43:Z43">
    <cfRule type="expression" dxfId="2340" priority="4">
      <formula>$AE$2&lt;&gt;2</formula>
    </cfRule>
  </conditionalFormatting>
  <conditionalFormatting sqref="W44:Y44">
    <cfRule type="expression" dxfId="2339" priority="3">
      <formula>$AE$2&lt;&gt;2</formula>
    </cfRule>
  </conditionalFormatting>
  <conditionalFormatting sqref="W45:Y45">
    <cfRule type="expression" dxfId="2338" priority="2">
      <formula>$AE$2&lt;&gt;2</formula>
    </cfRule>
  </conditionalFormatting>
  <conditionalFormatting sqref="W46:Y46">
    <cfRule type="expression" dxfId="2337" priority="1">
      <formula>$AE$2&lt;&gt;2</formula>
    </cfRule>
  </conditionalFormatting>
  <dataValidations count="1">
    <dataValidation type="list" allowBlank="1" showInputMessage="1" showErrorMessage="1" sqref="M14:M19 L8:L19 M8:M11 T26:T28 U26 U28" xr:uid="{00000000-0002-0000-04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203</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W4" s="360"/>
      <c r="X4" s="359"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c r="M8" s="311"/>
      <c r="N8" s="331"/>
      <c r="O8" s="332"/>
      <c r="P8" s="333"/>
      <c r="Q8" s="334"/>
      <c r="R8" s="335"/>
      <c r="S8" s="336"/>
      <c r="T8" s="337"/>
      <c r="U8" s="333"/>
      <c r="V8" s="338" t="str">
        <f>IF(D8="","",AD8)</f>
        <v/>
      </c>
      <c r="W8" s="338"/>
      <c r="X8" s="338" t="str">
        <f t="shared" ref="X8:X19" si="0">IF(D8="","",IF(ISERROR(AE8),"-",AE8))</f>
        <v/>
      </c>
      <c r="Y8" s="338"/>
      <c r="Z8" s="338" t="str">
        <f>IF(D8="","",D8*F8*AN8)</f>
        <v/>
      </c>
      <c r="AA8" s="365"/>
      <c r="AD8" s="2" t="e">
        <f>D8*F8*J8*$V$4*AH8</f>
        <v>#VALUE!</v>
      </c>
      <c r="AE8" s="2" t="e">
        <f>D8*F8*J8*$X$4*AI8</f>
        <v>#VALUE!</v>
      </c>
      <c r="AG8" s="37" t="b">
        <v>0</v>
      </c>
      <c r="AH8" s="2" t="str">
        <f>IF(AG8=TRUE,"0.93",IF(ISERROR(AK8),"エラー",IF(AK8&gt;0.93,"0.93",AK8)))</f>
        <v>エラー</v>
      </c>
      <c r="AI8" s="2" t="str">
        <f>IF(AG8=TRUE,"0.51",IF(ISERROR(AL8),"エラー",IF(AL8&gt;0.72,"0.72",AL8)))</f>
        <v>エラー</v>
      </c>
      <c r="AK8" s="2" t="e">
        <f>IF(共通条件・結果!$AA$7="８地域",0.01*(16+19*(2*R8+T8)/P8),0.01*(24+9*(3*R8+T8)/P8))</f>
        <v>#DIV/0!</v>
      </c>
      <c r="AL8" s="2" t="e">
        <f>0.01*(5+20*(3*R8+T8)/P8)</f>
        <v>#DIV/0!</v>
      </c>
      <c r="AN8" s="2">
        <f>IF(AO8="FALSE",H8,IF(L8="風除室",1/((1/H8)+0.1),0.5*H8+0.5*(1/((1/H8)+AO8))))</f>
        <v>0</v>
      </c>
      <c r="AO8" s="19" t="str">
        <f t="shared" ref="AO8:AO19" si="1">IF(L8="","FALSE",IF(L8="雨戸",0.1,IF(L8="ｼｬｯﾀｰ",0.1,IF(L8="障子",0.18,IF(L8="風除室",0.1)))))</f>
        <v>FALSE</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2">IF(D9="","",AD9)</f>
        <v/>
      </c>
      <c r="W9" s="211"/>
      <c r="X9" s="211" t="str">
        <f t="shared" si="0"/>
        <v/>
      </c>
      <c r="Y9" s="211"/>
      <c r="Z9" s="211" t="str">
        <f t="shared" ref="Z9:Z19" si="3">IF(D9="","",D9*F9*AN9)</f>
        <v/>
      </c>
      <c r="AA9" s="212"/>
      <c r="AD9" s="2" t="e">
        <f t="shared" ref="AD9:AD19" si="4">D9*F9*J9*$V$4*AH9</f>
        <v>#VALUE!</v>
      </c>
      <c r="AE9" s="2" t="e">
        <f t="shared" ref="AE9:AE19" si="5">D9*F9*J9*$X$4*AI9</f>
        <v>#VALUE!</v>
      </c>
      <c r="AG9" s="37"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IF(共通条件・結果!$AA$7="８地域",0.01*(16+19*(2*R9+T9)/P9),0.01*(24+9*(3*R9+T9)/P9))</f>
        <v>#DIV/0!</v>
      </c>
      <c r="AL9" s="2" t="e">
        <f t="shared" ref="AL9:AL19" si="8">0.01*(5+20*(3*R9+T9)/P9)</f>
        <v>#DIV/0!</v>
      </c>
      <c r="AN9" s="2">
        <f t="shared" ref="AN9:AN19" si="9">IF(AO9="FALSE",H9,IF(L9="風除室",1/((1/H9)+0.1),0.5*H9+0.5*(1/((1/H9)+AO9))))</f>
        <v>0</v>
      </c>
      <c r="AO9" s="19" t="str">
        <f t="shared" si="1"/>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2"/>
        <v/>
      </c>
      <c r="W10" s="211"/>
      <c r="X10" s="211" t="str">
        <f t="shared" si="0"/>
        <v/>
      </c>
      <c r="Y10" s="211"/>
      <c r="Z10" s="211" t="str">
        <f t="shared" si="3"/>
        <v/>
      </c>
      <c r="AA10" s="212"/>
      <c r="AD10" s="2" t="e">
        <f t="shared" si="4"/>
        <v>#VALUE!</v>
      </c>
      <c r="AE10" s="2" t="e">
        <f t="shared" si="5"/>
        <v>#VALUE!</v>
      </c>
      <c r="AG10" s="37" t="b">
        <v>0</v>
      </c>
      <c r="AH10" s="2" t="str">
        <f t="shared" si="6"/>
        <v>エラー</v>
      </c>
      <c r="AI10" s="2" t="str">
        <f t="shared" si="7"/>
        <v>エラー</v>
      </c>
      <c r="AK10" s="2" t="e">
        <f>IF(共通条件・結果!$AA$7="８地域",0.01*(16+19*(2*R10+T10)/P10),0.01*(24+9*(3*R10+T10)/P10))</f>
        <v>#DIV/0!</v>
      </c>
      <c r="AL10" s="2" t="e">
        <f t="shared" si="8"/>
        <v>#DIV/0!</v>
      </c>
      <c r="AN10" s="2">
        <f>IF(AO10="FALSE",H10,IF(L10="風除室",1/((1/H10)+0.1),0.5*H10+0.5*(1/((1/H10)+AO10))))</f>
        <v>0</v>
      </c>
      <c r="AO10" s="19" t="str">
        <f t="shared" si="1"/>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2"/>
        <v/>
      </c>
      <c r="W11" s="211"/>
      <c r="X11" s="211" t="str">
        <f t="shared" si="0"/>
        <v/>
      </c>
      <c r="Y11" s="211"/>
      <c r="Z11" s="211" t="str">
        <f t="shared" si="3"/>
        <v/>
      </c>
      <c r="AA11" s="212"/>
      <c r="AD11" s="2" t="e">
        <f t="shared" si="4"/>
        <v>#VALUE!</v>
      </c>
      <c r="AE11" s="2" t="e">
        <f t="shared" si="5"/>
        <v>#VALUE!</v>
      </c>
      <c r="AG11" s="37" t="b">
        <v>0</v>
      </c>
      <c r="AH11" s="2" t="str">
        <f t="shared" si="6"/>
        <v>エラー</v>
      </c>
      <c r="AI11" s="2" t="str">
        <f t="shared" si="7"/>
        <v>エラー</v>
      </c>
      <c r="AK11" s="2" t="e">
        <f>IF(共通条件・結果!$AA$7="８地域",0.01*(16+19*(2*R11+T11)/P11),0.01*(24+9*(3*R11+T11)/P11))</f>
        <v>#DIV/0!</v>
      </c>
      <c r="AL11" s="2" t="e">
        <f t="shared" si="8"/>
        <v>#DIV/0!</v>
      </c>
      <c r="AN11" s="2">
        <f t="shared" si="9"/>
        <v>0</v>
      </c>
      <c r="AO11" s="19" t="str">
        <f t="shared" si="1"/>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2"/>
        <v/>
      </c>
      <c r="W12" s="210"/>
      <c r="X12" s="209" t="str">
        <f t="shared" si="0"/>
        <v/>
      </c>
      <c r="Y12" s="210"/>
      <c r="Z12" s="209" t="str">
        <f t="shared" si="3"/>
        <v/>
      </c>
      <c r="AA12" s="232"/>
      <c r="AD12" s="2" t="e">
        <f t="shared" si="4"/>
        <v>#VALUE!</v>
      </c>
      <c r="AE12" s="2" t="e">
        <f t="shared" si="5"/>
        <v>#VALUE!</v>
      </c>
      <c r="AG12" s="37" t="b">
        <v>0</v>
      </c>
      <c r="AH12" s="2" t="str">
        <f t="shared" si="6"/>
        <v>エラー</v>
      </c>
      <c r="AI12" s="2" t="str">
        <f t="shared" si="7"/>
        <v>エラー</v>
      </c>
      <c r="AK12" s="2" t="e">
        <f>IF(共通条件・結果!$AA$7="８地域",0.01*(16+19*(2*R12+T12)/P12),0.01*(24+9*(3*R12+T12)/P12))</f>
        <v>#DIV/0!</v>
      </c>
      <c r="AL12" s="2" t="e">
        <f t="shared" si="8"/>
        <v>#DIV/0!</v>
      </c>
      <c r="AN12" s="2">
        <f t="shared" si="9"/>
        <v>0</v>
      </c>
      <c r="AO12" s="19" t="str">
        <f t="shared" si="1"/>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2"/>
        <v/>
      </c>
      <c r="W13" s="210"/>
      <c r="X13" s="209" t="str">
        <f t="shared" si="0"/>
        <v/>
      </c>
      <c r="Y13" s="210"/>
      <c r="Z13" s="209" t="str">
        <f t="shared" si="3"/>
        <v/>
      </c>
      <c r="AA13" s="232"/>
      <c r="AD13" s="2" t="e">
        <f t="shared" si="4"/>
        <v>#VALUE!</v>
      </c>
      <c r="AE13" s="2" t="e">
        <f t="shared" si="5"/>
        <v>#VALUE!</v>
      </c>
      <c r="AG13" s="37" t="b">
        <v>0</v>
      </c>
      <c r="AH13" s="2" t="str">
        <f t="shared" si="6"/>
        <v>エラー</v>
      </c>
      <c r="AI13" s="2" t="str">
        <f t="shared" si="7"/>
        <v>エラー</v>
      </c>
      <c r="AK13" s="2" t="e">
        <f>IF(共通条件・結果!$AA$7="８地域",0.01*(16+19*(2*R13+T13)/P13),0.01*(24+9*(3*R13+T13)/P13))</f>
        <v>#DIV/0!</v>
      </c>
      <c r="AL13" s="2" t="e">
        <f t="shared" si="8"/>
        <v>#DIV/0!</v>
      </c>
      <c r="AN13" s="2">
        <f t="shared" si="9"/>
        <v>0</v>
      </c>
      <c r="AO13" s="19" t="str">
        <f t="shared" si="1"/>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2"/>
        <v/>
      </c>
      <c r="W14" s="211"/>
      <c r="X14" s="211" t="str">
        <f t="shared" si="0"/>
        <v/>
      </c>
      <c r="Y14" s="211"/>
      <c r="Z14" s="211" t="str">
        <f t="shared" si="3"/>
        <v/>
      </c>
      <c r="AA14" s="212"/>
      <c r="AD14" s="2" t="e">
        <f t="shared" si="4"/>
        <v>#VALUE!</v>
      </c>
      <c r="AE14" s="2" t="e">
        <f t="shared" si="5"/>
        <v>#VALUE!</v>
      </c>
      <c r="AG14" s="37" t="b">
        <v>0</v>
      </c>
      <c r="AH14" s="2" t="str">
        <f t="shared" si="6"/>
        <v>エラー</v>
      </c>
      <c r="AI14" s="2" t="str">
        <f t="shared" si="7"/>
        <v>エラー</v>
      </c>
      <c r="AK14" s="2" t="e">
        <f>IF(共通条件・結果!$AA$7="８地域",0.01*(16+19*(2*R14+T14)/P14),0.01*(24+9*(3*R14+T14)/P14))</f>
        <v>#DIV/0!</v>
      </c>
      <c r="AL14" s="2" t="e">
        <f t="shared" si="8"/>
        <v>#DIV/0!</v>
      </c>
      <c r="AN14" s="2">
        <f t="shared" si="9"/>
        <v>0</v>
      </c>
      <c r="AO14" s="19" t="str">
        <f t="shared" si="1"/>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2"/>
        <v/>
      </c>
      <c r="W15" s="210"/>
      <c r="X15" s="211" t="str">
        <f t="shared" si="0"/>
        <v/>
      </c>
      <c r="Y15" s="211"/>
      <c r="Z15" s="211" t="str">
        <f t="shared" si="3"/>
        <v/>
      </c>
      <c r="AA15" s="212"/>
      <c r="AD15" s="2" t="e">
        <f t="shared" si="4"/>
        <v>#VALUE!</v>
      </c>
      <c r="AE15" s="2" t="e">
        <f t="shared" si="5"/>
        <v>#VALUE!</v>
      </c>
      <c r="AG15" s="37" t="b">
        <v>0</v>
      </c>
      <c r="AH15" s="2" t="str">
        <f t="shared" si="6"/>
        <v>エラー</v>
      </c>
      <c r="AI15" s="2" t="str">
        <f t="shared" si="7"/>
        <v>エラー</v>
      </c>
      <c r="AK15" s="2" t="e">
        <f>IF(共通条件・結果!$AA$7="８地域",0.01*(16+19*(2*R15+T15)/P15),0.01*(24+9*(3*R15+T15)/P15))</f>
        <v>#DIV/0!</v>
      </c>
      <c r="AL15" s="2" t="e">
        <f t="shared" si="8"/>
        <v>#DIV/0!</v>
      </c>
      <c r="AN15" s="2">
        <f t="shared" si="9"/>
        <v>0</v>
      </c>
      <c r="AO15" s="19" t="str">
        <f t="shared" si="1"/>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2"/>
        <v/>
      </c>
      <c r="W16" s="210"/>
      <c r="X16" s="211" t="str">
        <f t="shared" si="0"/>
        <v/>
      </c>
      <c r="Y16" s="211"/>
      <c r="Z16" s="211" t="str">
        <f t="shared" si="3"/>
        <v/>
      </c>
      <c r="AA16" s="212"/>
      <c r="AD16" s="2" t="e">
        <f t="shared" si="4"/>
        <v>#VALUE!</v>
      </c>
      <c r="AE16" s="2" t="e">
        <f t="shared" si="5"/>
        <v>#VALUE!</v>
      </c>
      <c r="AG16" s="37" t="b">
        <v>0</v>
      </c>
      <c r="AH16" s="2" t="str">
        <f t="shared" si="6"/>
        <v>エラー</v>
      </c>
      <c r="AI16" s="2" t="str">
        <f t="shared" si="7"/>
        <v>エラー</v>
      </c>
      <c r="AK16" s="2" t="e">
        <f>IF(共通条件・結果!$AA$7="８地域",0.01*(16+19*(2*R16+T16)/P16),0.01*(24+9*(3*R16+T16)/P16))</f>
        <v>#DIV/0!</v>
      </c>
      <c r="AL16" s="2" t="e">
        <f t="shared" si="8"/>
        <v>#DIV/0!</v>
      </c>
      <c r="AN16" s="2">
        <f t="shared" si="9"/>
        <v>0</v>
      </c>
      <c r="AO16" s="19" t="str">
        <f t="shared" si="1"/>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2"/>
        <v/>
      </c>
      <c r="W17" s="210"/>
      <c r="X17" s="211" t="str">
        <f t="shared" si="0"/>
        <v/>
      </c>
      <c r="Y17" s="211"/>
      <c r="Z17" s="211" t="str">
        <f t="shared" si="3"/>
        <v/>
      </c>
      <c r="AA17" s="212"/>
      <c r="AD17" s="2" t="e">
        <f t="shared" si="4"/>
        <v>#VALUE!</v>
      </c>
      <c r="AE17" s="2" t="e">
        <f t="shared" si="5"/>
        <v>#VALUE!</v>
      </c>
      <c r="AG17" s="37" t="b">
        <v>0</v>
      </c>
      <c r="AH17" s="2" t="str">
        <f t="shared" si="6"/>
        <v>エラー</v>
      </c>
      <c r="AI17" s="2" t="str">
        <f t="shared" si="7"/>
        <v>エラー</v>
      </c>
      <c r="AK17" s="2" t="e">
        <f>IF(共通条件・結果!$AA$7="８地域",0.01*(16+19*(2*R17+T17)/P17),0.01*(24+9*(3*R17+T17)/P17))</f>
        <v>#DIV/0!</v>
      </c>
      <c r="AL17" s="2" t="e">
        <f t="shared" si="8"/>
        <v>#DIV/0!</v>
      </c>
      <c r="AN17" s="2">
        <f t="shared" si="9"/>
        <v>0</v>
      </c>
      <c r="AO17" s="19" t="str">
        <f t="shared" si="1"/>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2"/>
        <v/>
      </c>
      <c r="W18" s="210"/>
      <c r="X18" s="211" t="str">
        <f t="shared" si="0"/>
        <v/>
      </c>
      <c r="Y18" s="211"/>
      <c r="Z18" s="211" t="str">
        <f t="shared" si="3"/>
        <v/>
      </c>
      <c r="AA18" s="212"/>
      <c r="AD18" s="2" t="e">
        <f t="shared" si="4"/>
        <v>#VALUE!</v>
      </c>
      <c r="AE18" s="2" t="e">
        <f t="shared" si="5"/>
        <v>#VALUE!</v>
      </c>
      <c r="AG18" s="37" t="b">
        <v>0</v>
      </c>
      <c r="AH18" s="2" t="str">
        <f t="shared" si="6"/>
        <v>エラー</v>
      </c>
      <c r="AI18" s="2" t="str">
        <f t="shared" si="7"/>
        <v>エラー</v>
      </c>
      <c r="AK18" s="2" t="e">
        <f>IF(共通条件・結果!$AA$7="８地域",0.01*(16+19*(2*R18+T18)/P18),0.01*(24+9*(3*R18+T18)/P18))</f>
        <v>#DIV/0!</v>
      </c>
      <c r="AL18" s="2" t="e">
        <f t="shared" si="8"/>
        <v>#DIV/0!</v>
      </c>
      <c r="AN18" s="2">
        <f t="shared" si="9"/>
        <v>0</v>
      </c>
      <c r="AO18" s="19" t="str">
        <f t="shared" si="1"/>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2"/>
        <v/>
      </c>
      <c r="W19" s="210"/>
      <c r="X19" s="211" t="str">
        <f t="shared" si="0"/>
        <v/>
      </c>
      <c r="Y19" s="211"/>
      <c r="Z19" s="220" t="str">
        <f t="shared" si="3"/>
        <v/>
      </c>
      <c r="AA19" s="223"/>
      <c r="AD19" s="2" t="e">
        <f t="shared" si="4"/>
        <v>#VALUE!</v>
      </c>
      <c r="AE19" s="2" t="e">
        <f t="shared" si="5"/>
        <v>#VALUE!</v>
      </c>
      <c r="AG19" s="37" t="b">
        <v>0</v>
      </c>
      <c r="AH19" s="2" t="str">
        <f t="shared" si="6"/>
        <v>エラー</v>
      </c>
      <c r="AI19" s="2" t="str">
        <f t="shared" si="7"/>
        <v>エラー</v>
      </c>
      <c r="AK19" s="2" t="e">
        <f>IF(共通条件・結果!$AA$7="８地域",0.01*(16+19*(2*R19+T19)/P19),0.01*(24+9*(3*R19+T19)/P19))</f>
        <v>#DIV/0!</v>
      </c>
      <c r="AL19" s="2" t="e">
        <f t="shared" si="8"/>
        <v>#DIV/0!</v>
      </c>
      <c r="AN19" s="2">
        <f t="shared" si="9"/>
        <v>0</v>
      </c>
      <c r="AO19" s="19" t="str">
        <f t="shared" si="1"/>
        <v>FALSE</v>
      </c>
    </row>
    <row r="20" spans="2:41" s="2" customFormat="1" ht="21.95" customHeight="1" thickBot="1">
      <c r="B20" s="194" t="s">
        <v>204</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t="s">
        <v>44</v>
      </c>
      <c r="U28" s="275"/>
      <c r="V28" s="264" t="str">
        <f>IF(N28="","",N28*P28*R28*0.034*$V$4)</f>
        <v/>
      </c>
      <c r="W28" s="264"/>
      <c r="X28" s="264" t="str">
        <f>IF(N28="","",IF(ISERROR(N28*P28*R28*0.034*$X$4),"-",N28*P28*R28*0.034*$X$4))</f>
        <v/>
      </c>
      <c r="Y28" s="264"/>
      <c r="Z28" s="264" t="str">
        <f>IF(N28="","",N28*P28*AN28)</f>
        <v/>
      </c>
      <c r="AA28" s="265"/>
      <c r="AD28" s="37"/>
      <c r="AN28" s="2" t="e">
        <f>IF(AO28="FALSE",R28,IF(T28="風除室",1/((1/R28)+0.1),0.5*R28+0.5*(1/((1/R28)+AO28))))</f>
        <v>#DIV/0!</v>
      </c>
      <c r="AO28" s="19" t="b">
        <f>IF(T28="","FALSE",IF(T28="雨戸",0.1,IF(T28="ｼｬｯﾀｰ",0.1,IF(T28="障子",0.18,IF(T28="風除室",0.1)))))</f>
        <v>0</v>
      </c>
    </row>
    <row r="29" spans="2:41" s="2" customFormat="1" ht="21.95" customHeight="1" thickBot="1">
      <c r="J29" s="194" t="s">
        <v>205</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0">IF(L36="","",L36-N36)</f>
        <v/>
      </c>
      <c r="Q36" s="229"/>
      <c r="R36" s="226"/>
      <c r="S36" s="227"/>
      <c r="T36" s="209" t="str">
        <f t="shared" ref="T36:T39" si="11">IF(P36="","",P36*R36*0.034*$V$4)</f>
        <v/>
      </c>
      <c r="U36" s="210"/>
      <c r="V36" s="209" t="str">
        <f t="shared" ref="V36:V39" si="12">IF(P36="","",IF(ISERROR(P36*R36*0.034*$X$4),"-",P36*R36*0.034*$X$4))</f>
        <v/>
      </c>
      <c r="W36" s="210"/>
      <c r="X36" s="209" t="str">
        <f t="shared" ref="X36:X39" si="13">IF(R36="","",R36*P36)</f>
        <v/>
      </c>
      <c r="Y36" s="232"/>
      <c r="AD36" s="37"/>
      <c r="AE36" s="37"/>
      <c r="AF36" s="37"/>
    </row>
    <row r="37" spans="2:41" s="2" customFormat="1" ht="21.95" customHeight="1">
      <c r="J37" s="224"/>
      <c r="K37" s="225"/>
      <c r="L37" s="226"/>
      <c r="M37" s="227"/>
      <c r="N37" s="226"/>
      <c r="O37" s="227"/>
      <c r="P37" s="228" t="str">
        <f t="shared" si="10"/>
        <v/>
      </c>
      <c r="Q37" s="229"/>
      <c r="R37" s="226"/>
      <c r="S37" s="227"/>
      <c r="T37" s="209" t="str">
        <f t="shared" si="11"/>
        <v/>
      </c>
      <c r="U37" s="210"/>
      <c r="V37" s="209" t="str">
        <f t="shared" si="12"/>
        <v/>
      </c>
      <c r="W37" s="210"/>
      <c r="X37" s="209" t="str">
        <f t="shared" si="13"/>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1"/>
        <v/>
      </c>
      <c r="U38" s="211"/>
      <c r="V38" s="209" t="str">
        <f t="shared" si="12"/>
        <v/>
      </c>
      <c r="W38" s="210"/>
      <c r="X38" s="211" t="str">
        <f t="shared" si="13"/>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1"/>
        <v/>
      </c>
      <c r="U39" s="220"/>
      <c r="V39" s="221" t="str">
        <f t="shared" si="12"/>
        <v/>
      </c>
      <c r="W39" s="222"/>
      <c r="X39" s="220" t="str">
        <f t="shared" si="13"/>
        <v/>
      </c>
      <c r="Y39" s="223"/>
      <c r="AD39" s="37"/>
      <c r="AE39" s="37"/>
      <c r="AF39" s="37"/>
    </row>
    <row r="40" spans="2:41" s="2" customFormat="1" ht="21.95" customHeight="1" thickBot="1">
      <c r="J40" s="194" t="s">
        <v>206</v>
      </c>
      <c r="K40" s="195"/>
      <c r="L40" s="195"/>
      <c r="M40" s="195"/>
      <c r="N40" s="195"/>
      <c r="O40" s="195"/>
      <c r="P40" s="195"/>
      <c r="Q40" s="195"/>
      <c r="R40" s="195"/>
      <c r="S40" s="195"/>
      <c r="T40" s="196">
        <f>SUM(T35:U39)</f>
        <v>0</v>
      </c>
      <c r="U40" s="196"/>
      <c r="V40" s="196">
        <f>IF(共通条件・結果!AA7="８地域","-",SUM(V35:W39))</f>
        <v>0</v>
      </c>
      <c r="W40" s="196"/>
      <c r="X40" s="196">
        <f>SUM(X35:Y39)</f>
        <v>0</v>
      </c>
      <c r="Y40" s="197"/>
    </row>
    <row r="41" spans="2:41" s="2" customFormat="1" ht="12">
      <c r="J41" s="52" t="s">
        <v>157</v>
      </c>
    </row>
    <row r="42" spans="2:41" s="2" customFormat="1" ht="21.95" customHeight="1" thickBot="1">
      <c r="B42" s="4" t="s">
        <v>207</v>
      </c>
    </row>
    <row r="43" spans="2:41" s="2" customFormat="1" ht="21.95" customHeight="1">
      <c r="B43" s="198" t="s">
        <v>184</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8">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2336" priority="393" stopIfTrue="1">
      <formula>$AE$2&lt;&gt;2</formula>
    </cfRule>
    <cfRule type="expression" dxfId="2335" priority="394" stopIfTrue="1">
      <formula>$AE$2&lt;&gt;2</formula>
    </cfRule>
  </conditionalFormatting>
  <conditionalFormatting sqref="D8:E8">
    <cfRule type="expression" dxfId="2334" priority="391" stopIfTrue="1">
      <formula>$AE$2&lt;&gt;2</formula>
    </cfRule>
    <cfRule type="expression" dxfId="2333" priority="392" stopIfTrue="1">
      <formula>$AE$2&lt;&gt;2</formula>
    </cfRule>
  </conditionalFormatting>
  <conditionalFormatting sqref="F8:G8">
    <cfRule type="expression" dxfId="2332" priority="389" stopIfTrue="1">
      <formula>$AE$2&lt;&gt;2</formula>
    </cfRule>
    <cfRule type="expression" dxfId="2331" priority="390" stopIfTrue="1">
      <formula>$AE$2&lt;&gt;2</formula>
    </cfRule>
  </conditionalFormatting>
  <conditionalFormatting sqref="H8:I8">
    <cfRule type="expression" dxfId="2330" priority="387" stopIfTrue="1">
      <formula>$AE$2&lt;&gt;2</formula>
    </cfRule>
    <cfRule type="expression" dxfId="2329" priority="388" stopIfTrue="1">
      <formula>$AE$2&lt;&gt;2</formula>
    </cfRule>
  </conditionalFormatting>
  <conditionalFormatting sqref="J8:K8">
    <cfRule type="expression" dxfId="2328" priority="385" stopIfTrue="1">
      <formula>$AE$2&lt;&gt;2</formula>
    </cfRule>
    <cfRule type="expression" dxfId="2327" priority="386" stopIfTrue="1">
      <formula>$AE$2&lt;&gt;2</formula>
    </cfRule>
  </conditionalFormatting>
  <conditionalFormatting sqref="L8:M8">
    <cfRule type="expression" dxfId="2326" priority="383" stopIfTrue="1">
      <formula>$AE$2&lt;&gt;2</formula>
    </cfRule>
    <cfRule type="expression" dxfId="2325" priority="384" stopIfTrue="1">
      <formula>$AE$2&lt;&gt;2</formula>
    </cfRule>
  </conditionalFormatting>
  <conditionalFormatting sqref="N8:O8">
    <cfRule type="expression" dxfId="2324" priority="381" stopIfTrue="1">
      <formula>$AE$2&lt;&gt;2</formula>
    </cfRule>
    <cfRule type="expression" dxfId="2323" priority="382" stopIfTrue="1">
      <formula>$AE$2&lt;&gt;2</formula>
    </cfRule>
  </conditionalFormatting>
  <conditionalFormatting sqref="P8:Q8">
    <cfRule type="expression" dxfId="2322" priority="379" stopIfTrue="1">
      <formula>$AE$2&lt;&gt;2</formula>
    </cfRule>
    <cfRule type="expression" dxfId="2321" priority="380" stopIfTrue="1">
      <formula>$AE$2&lt;&gt;2</formula>
    </cfRule>
  </conditionalFormatting>
  <conditionalFormatting sqref="R8:S8">
    <cfRule type="expression" dxfId="2320" priority="377" stopIfTrue="1">
      <formula>$AE$2&lt;&gt;2</formula>
    </cfRule>
    <cfRule type="expression" dxfId="2319" priority="378" stopIfTrue="1">
      <formula>$AE$2&lt;&gt;2</formula>
    </cfRule>
  </conditionalFormatting>
  <conditionalFormatting sqref="T8:U8">
    <cfRule type="expression" dxfId="2318" priority="375" stopIfTrue="1">
      <formula>$AE$2&lt;&gt;2</formula>
    </cfRule>
    <cfRule type="expression" dxfId="2317" priority="376" stopIfTrue="1">
      <formula>$AE$2&lt;&gt;2</formula>
    </cfRule>
  </conditionalFormatting>
  <conditionalFormatting sqref="B9:C9">
    <cfRule type="expression" dxfId="2316" priority="373" stopIfTrue="1">
      <formula>$AE$2&lt;&gt;2</formula>
    </cfRule>
    <cfRule type="expression" dxfId="2315" priority="374" stopIfTrue="1">
      <formula>$AE$2&lt;&gt;2</formula>
    </cfRule>
  </conditionalFormatting>
  <conditionalFormatting sqref="D9:E9">
    <cfRule type="expression" dxfId="2314" priority="371" stopIfTrue="1">
      <formula>$AE$2&lt;&gt;2</formula>
    </cfRule>
    <cfRule type="expression" dxfId="2313" priority="372" stopIfTrue="1">
      <formula>$AE$2&lt;&gt;2</formula>
    </cfRule>
  </conditionalFormatting>
  <conditionalFormatting sqref="F9:G9">
    <cfRule type="expression" dxfId="2312" priority="369" stopIfTrue="1">
      <formula>$AE$2&lt;&gt;2</formula>
    </cfRule>
    <cfRule type="expression" dxfId="2311" priority="370" stopIfTrue="1">
      <formula>$AE$2&lt;&gt;2</formula>
    </cfRule>
  </conditionalFormatting>
  <conditionalFormatting sqref="H9:I9">
    <cfRule type="expression" dxfId="2310" priority="367" stopIfTrue="1">
      <formula>$AE$2&lt;&gt;2</formula>
    </cfRule>
    <cfRule type="expression" dxfId="2309" priority="368" stopIfTrue="1">
      <formula>$AE$2&lt;&gt;2</formula>
    </cfRule>
  </conditionalFormatting>
  <conditionalFormatting sqref="J9:K9">
    <cfRule type="expression" dxfId="2308" priority="365" stopIfTrue="1">
      <formula>$AE$2&lt;&gt;2</formula>
    </cfRule>
    <cfRule type="expression" dxfId="2307" priority="366" stopIfTrue="1">
      <formula>$AE$2&lt;&gt;2</formula>
    </cfRule>
  </conditionalFormatting>
  <conditionalFormatting sqref="L9:M9">
    <cfRule type="expression" dxfId="2306" priority="363" stopIfTrue="1">
      <formula>$AE$2&lt;&gt;2</formula>
    </cfRule>
    <cfRule type="expression" dxfId="2305" priority="364" stopIfTrue="1">
      <formula>$AE$2&lt;&gt;2</formula>
    </cfRule>
  </conditionalFormatting>
  <conditionalFormatting sqref="N9:O9">
    <cfRule type="expression" dxfId="2304" priority="361" stopIfTrue="1">
      <formula>$AE$2&lt;&gt;2</formula>
    </cfRule>
    <cfRule type="expression" dxfId="2303" priority="362" stopIfTrue="1">
      <formula>$AE$2&lt;&gt;2</formula>
    </cfRule>
  </conditionalFormatting>
  <conditionalFormatting sqref="P9:Q9">
    <cfRule type="expression" dxfId="2302" priority="359" stopIfTrue="1">
      <formula>$AE$2&lt;&gt;2</formula>
    </cfRule>
    <cfRule type="expression" dxfId="2301" priority="360" stopIfTrue="1">
      <formula>$AE$2&lt;&gt;2</formula>
    </cfRule>
  </conditionalFormatting>
  <conditionalFormatting sqref="R9:S9">
    <cfRule type="expression" dxfId="2300" priority="357" stopIfTrue="1">
      <formula>$AE$2&lt;&gt;2</formula>
    </cfRule>
    <cfRule type="expression" dxfId="2299" priority="358" stopIfTrue="1">
      <formula>$AE$2&lt;&gt;2</formula>
    </cfRule>
  </conditionalFormatting>
  <conditionalFormatting sqref="T9:U9">
    <cfRule type="expression" dxfId="2298" priority="355" stopIfTrue="1">
      <formula>$AE$2&lt;&gt;2</formula>
    </cfRule>
    <cfRule type="expression" dxfId="2297" priority="356" stopIfTrue="1">
      <formula>$AE$2&lt;&gt;2</formula>
    </cfRule>
  </conditionalFormatting>
  <conditionalFormatting sqref="B10:C10">
    <cfRule type="expression" dxfId="2296" priority="353" stopIfTrue="1">
      <formula>$AE$2&lt;&gt;2</formula>
    </cfRule>
    <cfRule type="expression" dxfId="2295" priority="354" stopIfTrue="1">
      <formula>$AE$2&lt;&gt;2</formula>
    </cfRule>
  </conditionalFormatting>
  <conditionalFormatting sqref="D10:E10">
    <cfRule type="expression" dxfId="2294" priority="351" stopIfTrue="1">
      <formula>$AE$2&lt;&gt;2</formula>
    </cfRule>
    <cfRule type="expression" dxfId="2293" priority="352" stopIfTrue="1">
      <formula>$AE$2&lt;&gt;2</formula>
    </cfRule>
  </conditionalFormatting>
  <conditionalFormatting sqref="F10:G10">
    <cfRule type="expression" dxfId="2292" priority="349" stopIfTrue="1">
      <formula>$AE$2&lt;&gt;2</formula>
    </cfRule>
    <cfRule type="expression" dxfId="2291" priority="350" stopIfTrue="1">
      <formula>$AE$2&lt;&gt;2</formula>
    </cfRule>
  </conditionalFormatting>
  <conditionalFormatting sqref="H10:I10">
    <cfRule type="expression" dxfId="2290" priority="347" stopIfTrue="1">
      <formula>$AE$2&lt;&gt;2</formula>
    </cfRule>
    <cfRule type="expression" dxfId="2289" priority="348" stopIfTrue="1">
      <formula>$AE$2&lt;&gt;2</formula>
    </cfRule>
  </conditionalFormatting>
  <conditionalFormatting sqref="J10:K10">
    <cfRule type="expression" dxfId="2288" priority="345" stopIfTrue="1">
      <formula>$AE$2&lt;&gt;2</formula>
    </cfRule>
    <cfRule type="expression" dxfId="2287" priority="346" stopIfTrue="1">
      <formula>$AE$2&lt;&gt;2</formula>
    </cfRule>
  </conditionalFormatting>
  <conditionalFormatting sqref="L10:M10">
    <cfRule type="expression" dxfId="2286" priority="343" stopIfTrue="1">
      <formula>$AE$2&lt;&gt;2</formula>
    </cfRule>
    <cfRule type="expression" dxfId="2285" priority="344" stopIfTrue="1">
      <formula>$AE$2&lt;&gt;2</formula>
    </cfRule>
  </conditionalFormatting>
  <conditionalFormatting sqref="N10:O10">
    <cfRule type="expression" dxfId="2284" priority="341" stopIfTrue="1">
      <formula>$AE$2&lt;&gt;2</formula>
    </cfRule>
    <cfRule type="expression" dxfId="2283" priority="342" stopIfTrue="1">
      <formula>$AE$2&lt;&gt;2</formula>
    </cfRule>
  </conditionalFormatting>
  <conditionalFormatting sqref="P10:Q10">
    <cfRule type="expression" dxfId="2282" priority="339" stopIfTrue="1">
      <formula>$AE$2&lt;&gt;2</formula>
    </cfRule>
    <cfRule type="expression" dxfId="2281" priority="340" stopIfTrue="1">
      <formula>$AE$2&lt;&gt;2</formula>
    </cfRule>
  </conditionalFormatting>
  <conditionalFormatting sqref="R10:S10">
    <cfRule type="expression" dxfId="2280" priority="337" stopIfTrue="1">
      <formula>$AE$2&lt;&gt;2</formula>
    </cfRule>
    <cfRule type="expression" dxfId="2279" priority="338" stopIfTrue="1">
      <formula>$AE$2&lt;&gt;2</formula>
    </cfRule>
  </conditionalFormatting>
  <conditionalFormatting sqref="T10:U10">
    <cfRule type="expression" dxfId="2278" priority="335" stopIfTrue="1">
      <formula>$AE$2&lt;&gt;2</formula>
    </cfRule>
    <cfRule type="expression" dxfId="2277" priority="336" stopIfTrue="1">
      <formula>$AE$2&lt;&gt;2</formula>
    </cfRule>
  </conditionalFormatting>
  <conditionalFormatting sqref="B11:C11">
    <cfRule type="expression" dxfId="2276" priority="333" stopIfTrue="1">
      <formula>$AE$2&lt;&gt;2</formula>
    </cfRule>
    <cfRule type="expression" dxfId="2275" priority="334" stopIfTrue="1">
      <formula>$AE$2&lt;&gt;2</formula>
    </cfRule>
  </conditionalFormatting>
  <conditionalFormatting sqref="D11:E11">
    <cfRule type="expression" dxfId="2274" priority="331" stopIfTrue="1">
      <formula>$AE$2&lt;&gt;2</formula>
    </cfRule>
    <cfRule type="expression" dxfId="2273" priority="332" stopIfTrue="1">
      <formula>$AE$2&lt;&gt;2</formula>
    </cfRule>
  </conditionalFormatting>
  <conditionalFormatting sqref="F11:G11">
    <cfRule type="expression" dxfId="2272" priority="329" stopIfTrue="1">
      <formula>$AE$2&lt;&gt;2</formula>
    </cfRule>
    <cfRule type="expression" dxfId="2271" priority="330" stopIfTrue="1">
      <formula>$AE$2&lt;&gt;2</formula>
    </cfRule>
  </conditionalFormatting>
  <conditionalFormatting sqref="H11:I11">
    <cfRule type="expression" dxfId="2270" priority="327" stopIfTrue="1">
      <formula>$AE$2&lt;&gt;2</formula>
    </cfRule>
    <cfRule type="expression" dxfId="2269" priority="328" stopIfTrue="1">
      <formula>$AE$2&lt;&gt;2</formula>
    </cfRule>
  </conditionalFormatting>
  <conditionalFormatting sqref="J11:K11">
    <cfRule type="expression" dxfId="2268" priority="325" stopIfTrue="1">
      <formula>$AE$2&lt;&gt;2</formula>
    </cfRule>
    <cfRule type="expression" dxfId="2267" priority="326" stopIfTrue="1">
      <formula>$AE$2&lt;&gt;2</formula>
    </cfRule>
  </conditionalFormatting>
  <conditionalFormatting sqref="L11:M11">
    <cfRule type="expression" dxfId="2266" priority="323" stopIfTrue="1">
      <formula>$AE$2&lt;&gt;2</formula>
    </cfRule>
    <cfRule type="expression" dxfId="2265" priority="324" stopIfTrue="1">
      <formula>$AE$2&lt;&gt;2</formula>
    </cfRule>
  </conditionalFormatting>
  <conditionalFormatting sqref="N11:O11">
    <cfRule type="expression" dxfId="2264" priority="321" stopIfTrue="1">
      <formula>$AE$2&lt;&gt;2</formula>
    </cfRule>
    <cfRule type="expression" dxfId="2263" priority="322" stopIfTrue="1">
      <formula>$AE$2&lt;&gt;2</formula>
    </cfRule>
  </conditionalFormatting>
  <conditionalFormatting sqref="P11:Q11">
    <cfRule type="expression" dxfId="2262" priority="319" stopIfTrue="1">
      <formula>$AE$2&lt;&gt;2</formula>
    </cfRule>
    <cfRule type="expression" dxfId="2261" priority="320" stopIfTrue="1">
      <formula>$AE$2&lt;&gt;2</formula>
    </cfRule>
  </conditionalFormatting>
  <conditionalFormatting sqref="R11:S11">
    <cfRule type="expression" dxfId="2260" priority="317" stopIfTrue="1">
      <formula>$AE$2&lt;&gt;2</formula>
    </cfRule>
    <cfRule type="expression" dxfId="2259" priority="318" stopIfTrue="1">
      <formula>$AE$2&lt;&gt;2</formula>
    </cfRule>
  </conditionalFormatting>
  <conditionalFormatting sqref="T11:U11">
    <cfRule type="expression" dxfId="2258" priority="315" stopIfTrue="1">
      <formula>$AE$2&lt;&gt;2</formula>
    </cfRule>
    <cfRule type="expression" dxfId="2257" priority="316" stopIfTrue="1">
      <formula>$AE$2&lt;&gt;2</formula>
    </cfRule>
  </conditionalFormatting>
  <conditionalFormatting sqref="B12:C12">
    <cfRule type="expression" dxfId="2256" priority="313" stopIfTrue="1">
      <formula>$AE$2&lt;&gt;2</formula>
    </cfRule>
    <cfRule type="expression" dxfId="2255" priority="314" stopIfTrue="1">
      <formula>$AE$2&lt;&gt;2</formula>
    </cfRule>
  </conditionalFormatting>
  <conditionalFormatting sqref="D12:E12">
    <cfRule type="expression" dxfId="2254" priority="311" stopIfTrue="1">
      <formula>$AE$2&lt;&gt;2</formula>
    </cfRule>
    <cfRule type="expression" dxfId="2253" priority="312" stopIfTrue="1">
      <formula>$AE$2&lt;&gt;2</formula>
    </cfRule>
  </conditionalFormatting>
  <conditionalFormatting sqref="F12:G12">
    <cfRule type="expression" dxfId="2252" priority="309" stopIfTrue="1">
      <formula>$AE$2&lt;&gt;2</formula>
    </cfRule>
    <cfRule type="expression" dxfId="2251" priority="310" stopIfTrue="1">
      <formula>$AE$2&lt;&gt;2</formula>
    </cfRule>
  </conditionalFormatting>
  <conditionalFormatting sqref="H12:I12">
    <cfRule type="expression" dxfId="2250" priority="307" stopIfTrue="1">
      <formula>$AE$2&lt;&gt;2</formula>
    </cfRule>
    <cfRule type="expression" dxfId="2249" priority="308" stopIfTrue="1">
      <formula>$AE$2&lt;&gt;2</formula>
    </cfRule>
  </conditionalFormatting>
  <conditionalFormatting sqref="J12:K12">
    <cfRule type="expression" dxfId="2248" priority="305" stopIfTrue="1">
      <formula>$AE$2&lt;&gt;2</formula>
    </cfRule>
    <cfRule type="expression" dxfId="2247" priority="306" stopIfTrue="1">
      <formula>$AE$2&lt;&gt;2</formula>
    </cfRule>
  </conditionalFormatting>
  <conditionalFormatting sqref="L12:M12">
    <cfRule type="expression" dxfId="2246" priority="303" stopIfTrue="1">
      <formula>$AE$2&lt;&gt;2</formula>
    </cfRule>
    <cfRule type="expression" dxfId="2245" priority="304" stopIfTrue="1">
      <formula>$AE$2&lt;&gt;2</formula>
    </cfRule>
  </conditionalFormatting>
  <conditionalFormatting sqref="N12:O12">
    <cfRule type="expression" dxfId="2244" priority="301" stopIfTrue="1">
      <formula>$AE$2&lt;&gt;2</formula>
    </cfRule>
    <cfRule type="expression" dxfId="2243" priority="302" stopIfTrue="1">
      <formula>$AE$2&lt;&gt;2</formula>
    </cfRule>
  </conditionalFormatting>
  <conditionalFormatting sqref="P12:Q12">
    <cfRule type="expression" dxfId="2242" priority="299" stopIfTrue="1">
      <formula>$AE$2&lt;&gt;2</formula>
    </cfRule>
    <cfRule type="expression" dxfId="2241" priority="300" stopIfTrue="1">
      <formula>$AE$2&lt;&gt;2</formula>
    </cfRule>
  </conditionalFormatting>
  <conditionalFormatting sqref="R12:S12">
    <cfRule type="expression" dxfId="2240" priority="297" stopIfTrue="1">
      <formula>$AE$2&lt;&gt;2</formula>
    </cfRule>
    <cfRule type="expression" dxfId="2239" priority="298" stopIfTrue="1">
      <formula>$AE$2&lt;&gt;2</formula>
    </cfRule>
  </conditionalFormatting>
  <conditionalFormatting sqref="T12:U12">
    <cfRule type="expression" dxfId="2238" priority="295" stopIfTrue="1">
      <formula>$AE$2&lt;&gt;2</formula>
    </cfRule>
    <cfRule type="expression" dxfId="2237" priority="296" stopIfTrue="1">
      <formula>$AE$2&lt;&gt;2</formula>
    </cfRule>
  </conditionalFormatting>
  <conditionalFormatting sqref="B13:C13">
    <cfRule type="expression" dxfId="2236" priority="293" stopIfTrue="1">
      <formula>$AE$2&lt;&gt;2</formula>
    </cfRule>
    <cfRule type="expression" dxfId="2235" priority="294" stopIfTrue="1">
      <formula>$AE$2&lt;&gt;2</formula>
    </cfRule>
  </conditionalFormatting>
  <conditionalFormatting sqref="D13:E13">
    <cfRule type="expression" dxfId="2234" priority="291" stopIfTrue="1">
      <formula>$AE$2&lt;&gt;2</formula>
    </cfRule>
    <cfRule type="expression" dxfId="2233" priority="292" stopIfTrue="1">
      <formula>$AE$2&lt;&gt;2</formula>
    </cfRule>
  </conditionalFormatting>
  <conditionalFormatting sqref="F13:G13">
    <cfRule type="expression" dxfId="2232" priority="289" stopIfTrue="1">
      <formula>$AE$2&lt;&gt;2</formula>
    </cfRule>
    <cfRule type="expression" dxfId="2231" priority="290" stopIfTrue="1">
      <formula>$AE$2&lt;&gt;2</formula>
    </cfRule>
  </conditionalFormatting>
  <conditionalFormatting sqref="H13:I13">
    <cfRule type="expression" dxfId="2230" priority="287" stopIfTrue="1">
      <formula>$AE$2&lt;&gt;2</formula>
    </cfRule>
    <cfRule type="expression" dxfId="2229" priority="288" stopIfTrue="1">
      <formula>$AE$2&lt;&gt;2</formula>
    </cfRule>
  </conditionalFormatting>
  <conditionalFormatting sqref="J13:K13">
    <cfRule type="expression" dxfId="2228" priority="285" stopIfTrue="1">
      <formula>$AE$2&lt;&gt;2</formula>
    </cfRule>
    <cfRule type="expression" dxfId="2227" priority="286" stopIfTrue="1">
      <formula>$AE$2&lt;&gt;2</formula>
    </cfRule>
  </conditionalFormatting>
  <conditionalFormatting sqref="L13:M13">
    <cfRule type="expression" dxfId="2226" priority="283" stopIfTrue="1">
      <formula>$AE$2&lt;&gt;2</formula>
    </cfRule>
    <cfRule type="expression" dxfId="2225" priority="284" stopIfTrue="1">
      <formula>$AE$2&lt;&gt;2</formula>
    </cfRule>
  </conditionalFormatting>
  <conditionalFormatting sqref="N13:O13">
    <cfRule type="expression" dxfId="2224" priority="281" stopIfTrue="1">
      <formula>$AE$2&lt;&gt;2</formula>
    </cfRule>
    <cfRule type="expression" dxfId="2223" priority="282" stopIfTrue="1">
      <formula>$AE$2&lt;&gt;2</formula>
    </cfRule>
  </conditionalFormatting>
  <conditionalFormatting sqref="P13:Q13">
    <cfRule type="expression" dxfId="2222" priority="279" stopIfTrue="1">
      <formula>$AE$2&lt;&gt;2</formula>
    </cfRule>
    <cfRule type="expression" dxfId="2221" priority="280" stopIfTrue="1">
      <formula>$AE$2&lt;&gt;2</formula>
    </cfRule>
  </conditionalFormatting>
  <conditionalFormatting sqref="R13:S13">
    <cfRule type="expression" dxfId="2220" priority="277" stopIfTrue="1">
      <formula>$AE$2&lt;&gt;2</formula>
    </cfRule>
    <cfRule type="expression" dxfId="2219" priority="278" stopIfTrue="1">
      <formula>$AE$2&lt;&gt;2</formula>
    </cfRule>
  </conditionalFormatting>
  <conditionalFormatting sqref="T13:U13">
    <cfRule type="expression" dxfId="2218" priority="275" stopIfTrue="1">
      <formula>$AE$2&lt;&gt;2</formula>
    </cfRule>
    <cfRule type="expression" dxfId="2217" priority="276" stopIfTrue="1">
      <formula>$AE$2&lt;&gt;2</formula>
    </cfRule>
  </conditionalFormatting>
  <conditionalFormatting sqref="B14:C14">
    <cfRule type="expression" dxfId="2216" priority="273" stopIfTrue="1">
      <formula>$AE$2&lt;&gt;2</formula>
    </cfRule>
    <cfRule type="expression" dxfId="2215" priority="274" stopIfTrue="1">
      <formula>$AE$2&lt;&gt;2</formula>
    </cfRule>
  </conditionalFormatting>
  <conditionalFormatting sqref="D14:E14">
    <cfRule type="expression" dxfId="2214" priority="271" stopIfTrue="1">
      <formula>$AE$2&lt;&gt;2</formula>
    </cfRule>
    <cfRule type="expression" dxfId="2213" priority="272" stopIfTrue="1">
      <formula>$AE$2&lt;&gt;2</formula>
    </cfRule>
  </conditionalFormatting>
  <conditionalFormatting sqref="F14:G14">
    <cfRule type="expression" dxfId="2212" priority="269" stopIfTrue="1">
      <formula>$AE$2&lt;&gt;2</formula>
    </cfRule>
    <cfRule type="expression" dxfId="2211" priority="270" stopIfTrue="1">
      <formula>$AE$2&lt;&gt;2</formula>
    </cfRule>
  </conditionalFormatting>
  <conditionalFormatting sqref="H14:I14">
    <cfRule type="expression" dxfId="2210" priority="267" stopIfTrue="1">
      <formula>$AE$2&lt;&gt;2</formula>
    </cfRule>
    <cfRule type="expression" dxfId="2209" priority="268" stopIfTrue="1">
      <formula>$AE$2&lt;&gt;2</formula>
    </cfRule>
  </conditionalFormatting>
  <conditionalFormatting sqref="J14:K14">
    <cfRule type="expression" dxfId="2208" priority="265" stopIfTrue="1">
      <formula>$AE$2&lt;&gt;2</formula>
    </cfRule>
    <cfRule type="expression" dxfId="2207" priority="266" stopIfTrue="1">
      <formula>$AE$2&lt;&gt;2</formula>
    </cfRule>
  </conditionalFormatting>
  <conditionalFormatting sqref="L14:M14">
    <cfRule type="expression" dxfId="2206" priority="263" stopIfTrue="1">
      <formula>$AE$2&lt;&gt;2</formula>
    </cfRule>
    <cfRule type="expression" dxfId="2205" priority="264" stopIfTrue="1">
      <formula>$AE$2&lt;&gt;2</formula>
    </cfRule>
  </conditionalFormatting>
  <conditionalFormatting sqref="N14:O14">
    <cfRule type="expression" dxfId="2204" priority="262" stopIfTrue="1">
      <formula>$AE$2&lt;&gt;2</formula>
    </cfRule>
  </conditionalFormatting>
  <conditionalFormatting sqref="N14:O14">
    <cfRule type="expression" dxfId="2203" priority="261" stopIfTrue="1">
      <formula>$AE$2&lt;&gt;2</formula>
    </cfRule>
  </conditionalFormatting>
  <conditionalFormatting sqref="P14:Q14">
    <cfRule type="expression" dxfId="2202" priority="260" stopIfTrue="1">
      <formula>$AE$2&lt;&gt;2</formula>
    </cfRule>
  </conditionalFormatting>
  <conditionalFormatting sqref="P14:Q14">
    <cfRule type="expression" dxfId="2201" priority="259" stopIfTrue="1">
      <formula>$AE$2&lt;&gt;2</formula>
    </cfRule>
  </conditionalFormatting>
  <conditionalFormatting sqref="R14:S14">
    <cfRule type="expression" dxfId="2200" priority="258" stopIfTrue="1">
      <formula>$AE$2&lt;&gt;2</formula>
    </cfRule>
  </conditionalFormatting>
  <conditionalFormatting sqref="R14:S14">
    <cfRule type="expression" dxfId="2199" priority="257" stopIfTrue="1">
      <formula>$AE$2&lt;&gt;2</formula>
    </cfRule>
  </conditionalFormatting>
  <conditionalFormatting sqref="T14:U14">
    <cfRule type="expression" dxfId="2198" priority="256" stopIfTrue="1">
      <formula>$AE$2&lt;&gt;2</formula>
    </cfRule>
  </conditionalFormatting>
  <conditionalFormatting sqref="T14:U14">
    <cfRule type="expression" dxfId="2197" priority="255" stopIfTrue="1">
      <formula>$AE$2&lt;&gt;2</formula>
    </cfRule>
  </conditionalFormatting>
  <conditionalFormatting sqref="B15:C15">
    <cfRule type="expression" dxfId="2196" priority="253" stopIfTrue="1">
      <formula>$AE$2&lt;&gt;2</formula>
    </cfRule>
    <cfRule type="expression" dxfId="2195" priority="254" stopIfTrue="1">
      <formula>$AE$2&lt;&gt;2</formula>
    </cfRule>
  </conditionalFormatting>
  <conditionalFormatting sqref="D15:E15">
    <cfRule type="expression" dxfId="2194" priority="251" stopIfTrue="1">
      <formula>$AE$2&lt;&gt;2</formula>
    </cfRule>
    <cfRule type="expression" dxfId="2193" priority="252" stopIfTrue="1">
      <formula>$AE$2&lt;&gt;2</formula>
    </cfRule>
  </conditionalFormatting>
  <conditionalFormatting sqref="F15:G15">
    <cfRule type="expression" dxfId="2192" priority="249" stopIfTrue="1">
      <formula>$AE$2&lt;&gt;2</formula>
    </cfRule>
    <cfRule type="expression" dxfId="2191" priority="250" stopIfTrue="1">
      <formula>$AE$2&lt;&gt;2</formula>
    </cfRule>
  </conditionalFormatting>
  <conditionalFormatting sqref="H15:I15">
    <cfRule type="expression" dxfId="2190" priority="247" stopIfTrue="1">
      <formula>$AE$2&lt;&gt;2</formula>
    </cfRule>
    <cfRule type="expression" dxfId="2189" priority="248" stopIfTrue="1">
      <formula>$AE$2&lt;&gt;2</formula>
    </cfRule>
  </conditionalFormatting>
  <conditionalFormatting sqref="J15:K15">
    <cfRule type="expression" dxfId="2188" priority="245" stopIfTrue="1">
      <formula>$AE$2&lt;&gt;2</formula>
    </cfRule>
    <cfRule type="expression" dxfId="2187" priority="246" stopIfTrue="1">
      <formula>$AE$2&lt;&gt;2</formula>
    </cfRule>
  </conditionalFormatting>
  <conditionalFormatting sqref="L15:M15">
    <cfRule type="expression" dxfId="2186" priority="243" stopIfTrue="1">
      <formula>$AE$2&lt;&gt;2</formula>
    </cfRule>
    <cfRule type="expression" dxfId="2185" priority="244" stopIfTrue="1">
      <formula>$AE$2&lt;&gt;2</formula>
    </cfRule>
  </conditionalFormatting>
  <conditionalFormatting sqref="N15:O15">
    <cfRule type="expression" dxfId="2184" priority="241" stopIfTrue="1">
      <formula>$AE$2&lt;&gt;2</formula>
    </cfRule>
    <cfRule type="expression" dxfId="2183" priority="242" stopIfTrue="1">
      <formula>$AE$2&lt;&gt;2</formula>
    </cfRule>
  </conditionalFormatting>
  <conditionalFormatting sqref="P15:Q15">
    <cfRule type="expression" dxfId="2182" priority="239" stopIfTrue="1">
      <formula>$AE$2&lt;&gt;2</formula>
    </cfRule>
    <cfRule type="expression" dxfId="2181" priority="240" stopIfTrue="1">
      <formula>$AE$2&lt;&gt;2</formula>
    </cfRule>
  </conditionalFormatting>
  <conditionalFormatting sqref="R15:S15">
    <cfRule type="expression" dxfId="2180" priority="237" stopIfTrue="1">
      <formula>$AE$2&lt;&gt;2</formula>
    </cfRule>
    <cfRule type="expression" dxfId="2179" priority="238" stopIfTrue="1">
      <formula>$AE$2&lt;&gt;2</formula>
    </cfRule>
  </conditionalFormatting>
  <conditionalFormatting sqref="T15:U15">
    <cfRule type="expression" dxfId="2178" priority="235" stopIfTrue="1">
      <formula>$AE$2&lt;&gt;2</formula>
    </cfRule>
    <cfRule type="expression" dxfId="2177" priority="236" stopIfTrue="1">
      <formula>$AE$2&lt;&gt;2</formula>
    </cfRule>
  </conditionalFormatting>
  <conditionalFormatting sqref="B16:C16">
    <cfRule type="expression" dxfId="2176" priority="233" stopIfTrue="1">
      <formula>$AE$2&lt;&gt;2</formula>
    </cfRule>
    <cfRule type="expression" dxfId="2175" priority="234" stopIfTrue="1">
      <formula>$AE$2&lt;&gt;2</formula>
    </cfRule>
  </conditionalFormatting>
  <conditionalFormatting sqref="D16:E16">
    <cfRule type="expression" dxfId="2174" priority="231" stopIfTrue="1">
      <formula>$AE$2&lt;&gt;2</formula>
    </cfRule>
    <cfRule type="expression" dxfId="2173" priority="232" stopIfTrue="1">
      <formula>$AE$2&lt;&gt;2</formula>
    </cfRule>
  </conditionalFormatting>
  <conditionalFormatting sqref="F16:G16">
    <cfRule type="expression" dxfId="2172" priority="229" stopIfTrue="1">
      <formula>$AE$2&lt;&gt;2</formula>
    </cfRule>
    <cfRule type="expression" dxfId="2171" priority="230" stopIfTrue="1">
      <formula>$AE$2&lt;&gt;2</formula>
    </cfRule>
  </conditionalFormatting>
  <conditionalFormatting sqref="H16:I16">
    <cfRule type="expression" dxfId="2170" priority="227" stopIfTrue="1">
      <formula>$AE$2&lt;&gt;2</formula>
    </cfRule>
    <cfRule type="expression" dxfId="2169" priority="228" stopIfTrue="1">
      <formula>$AE$2&lt;&gt;2</formula>
    </cfRule>
  </conditionalFormatting>
  <conditionalFormatting sqref="J16:K16">
    <cfRule type="expression" dxfId="2168" priority="225" stopIfTrue="1">
      <formula>$AE$2&lt;&gt;2</formula>
    </cfRule>
    <cfRule type="expression" dxfId="2167" priority="226" stopIfTrue="1">
      <formula>$AE$2&lt;&gt;2</formula>
    </cfRule>
  </conditionalFormatting>
  <conditionalFormatting sqref="L16:M16">
    <cfRule type="expression" dxfId="2166" priority="223" stopIfTrue="1">
      <formula>$AE$2&lt;&gt;2</formula>
    </cfRule>
    <cfRule type="expression" dxfId="2165" priority="224" stopIfTrue="1">
      <formula>$AE$2&lt;&gt;2</formula>
    </cfRule>
  </conditionalFormatting>
  <conditionalFormatting sqref="N16:O16">
    <cfRule type="expression" dxfId="2164" priority="221" stopIfTrue="1">
      <formula>$AE$2&lt;&gt;2</formula>
    </cfRule>
    <cfRule type="expression" dxfId="2163" priority="222" stopIfTrue="1">
      <formula>$AE$2&lt;&gt;2</formula>
    </cfRule>
  </conditionalFormatting>
  <conditionalFormatting sqref="P16:Q16">
    <cfRule type="expression" dxfId="2162" priority="219" stopIfTrue="1">
      <formula>$AE$2&lt;&gt;2</formula>
    </cfRule>
    <cfRule type="expression" dxfId="2161" priority="220" stopIfTrue="1">
      <formula>$AE$2&lt;&gt;2</formula>
    </cfRule>
  </conditionalFormatting>
  <conditionalFormatting sqref="R16:S16">
    <cfRule type="expression" dxfId="2160" priority="217" stopIfTrue="1">
      <formula>$AE$2&lt;&gt;2</formula>
    </cfRule>
    <cfRule type="expression" dxfId="2159" priority="218" stopIfTrue="1">
      <formula>$AE$2&lt;&gt;2</formula>
    </cfRule>
  </conditionalFormatting>
  <conditionalFormatting sqref="T16:U16">
    <cfRule type="expression" dxfId="2158" priority="215" stopIfTrue="1">
      <formula>$AE$2&lt;&gt;2</formula>
    </cfRule>
    <cfRule type="expression" dxfId="2157" priority="216" stopIfTrue="1">
      <formula>$AE$2&lt;&gt;2</formula>
    </cfRule>
  </conditionalFormatting>
  <conditionalFormatting sqref="B17:C17">
    <cfRule type="expression" dxfId="2156" priority="213" stopIfTrue="1">
      <formula>$AE$2&lt;&gt;2</formula>
    </cfRule>
    <cfRule type="expression" dxfId="2155" priority="214" stopIfTrue="1">
      <formula>$AE$2&lt;&gt;2</formula>
    </cfRule>
  </conditionalFormatting>
  <conditionalFormatting sqref="D17:E17">
    <cfRule type="expression" dxfId="2154" priority="211" stopIfTrue="1">
      <formula>$AE$2&lt;&gt;2</formula>
    </cfRule>
    <cfRule type="expression" dxfId="2153" priority="212" stopIfTrue="1">
      <formula>$AE$2&lt;&gt;2</formula>
    </cfRule>
  </conditionalFormatting>
  <conditionalFormatting sqref="F17:G17">
    <cfRule type="expression" dxfId="2152" priority="209" stopIfTrue="1">
      <formula>$AE$2&lt;&gt;2</formula>
    </cfRule>
    <cfRule type="expression" dxfId="2151" priority="210" stopIfTrue="1">
      <formula>$AE$2&lt;&gt;2</formula>
    </cfRule>
  </conditionalFormatting>
  <conditionalFormatting sqref="H17:I17">
    <cfRule type="expression" dxfId="2150" priority="207" stopIfTrue="1">
      <formula>$AE$2&lt;&gt;2</formula>
    </cfRule>
    <cfRule type="expression" dxfId="2149" priority="208" stopIfTrue="1">
      <formula>$AE$2&lt;&gt;2</formula>
    </cfRule>
  </conditionalFormatting>
  <conditionalFormatting sqref="J17:K17">
    <cfRule type="expression" dxfId="2148" priority="206" stopIfTrue="1">
      <formula>$AE$2&lt;&gt;2</formula>
    </cfRule>
  </conditionalFormatting>
  <conditionalFormatting sqref="J17:K17">
    <cfRule type="expression" dxfId="2147" priority="205" stopIfTrue="1">
      <formula>$AE$2&lt;&gt;2</formula>
    </cfRule>
  </conditionalFormatting>
  <conditionalFormatting sqref="L17:M17">
    <cfRule type="expression" dxfId="2146" priority="204" stopIfTrue="1">
      <formula>$AE$2&lt;&gt;2</formula>
    </cfRule>
  </conditionalFormatting>
  <conditionalFormatting sqref="L17:M17">
    <cfRule type="expression" dxfId="2145" priority="203" stopIfTrue="1">
      <formula>$AE$2&lt;&gt;2</formula>
    </cfRule>
  </conditionalFormatting>
  <conditionalFormatting sqref="N17:O17">
    <cfRule type="expression" dxfId="2144" priority="202" stopIfTrue="1">
      <formula>$AE$2&lt;&gt;2</formula>
    </cfRule>
  </conditionalFormatting>
  <conditionalFormatting sqref="N17:O17">
    <cfRule type="expression" dxfId="2143" priority="201" stopIfTrue="1">
      <formula>$AE$2&lt;&gt;2</formula>
    </cfRule>
  </conditionalFormatting>
  <conditionalFormatting sqref="P17:Q17">
    <cfRule type="expression" dxfId="2142" priority="200" stopIfTrue="1">
      <formula>$AE$2&lt;&gt;2</formula>
    </cfRule>
  </conditionalFormatting>
  <conditionalFormatting sqref="P17:Q17">
    <cfRule type="expression" dxfId="2141" priority="199" stopIfTrue="1">
      <formula>$AE$2&lt;&gt;2</formula>
    </cfRule>
  </conditionalFormatting>
  <conditionalFormatting sqref="R17:S17">
    <cfRule type="expression" dxfId="2140" priority="198" stopIfTrue="1">
      <formula>$AE$2&lt;&gt;2</formula>
    </cfRule>
  </conditionalFormatting>
  <conditionalFormatting sqref="R17:S17">
    <cfRule type="expression" dxfId="2139" priority="197" stopIfTrue="1">
      <formula>$AE$2&lt;&gt;2</formula>
    </cfRule>
  </conditionalFormatting>
  <conditionalFormatting sqref="T17:U17">
    <cfRule type="expression" dxfId="2138" priority="196" stopIfTrue="1">
      <formula>$AE$2&lt;&gt;2</formula>
    </cfRule>
  </conditionalFormatting>
  <conditionalFormatting sqref="T17:U17">
    <cfRule type="expression" dxfId="2137" priority="195" stopIfTrue="1">
      <formula>$AE$2&lt;&gt;2</formula>
    </cfRule>
  </conditionalFormatting>
  <conditionalFormatting sqref="B18:C18">
    <cfRule type="expression" dxfId="2136" priority="193" stopIfTrue="1">
      <formula>$AE$2&lt;&gt;2</formula>
    </cfRule>
    <cfRule type="expression" dxfId="2135" priority="194" stopIfTrue="1">
      <formula>$AE$2&lt;&gt;2</formula>
    </cfRule>
  </conditionalFormatting>
  <conditionalFormatting sqref="D18:E18">
    <cfRule type="expression" dxfId="2134" priority="191" stopIfTrue="1">
      <formula>$AE$2&lt;&gt;2</formula>
    </cfRule>
    <cfRule type="expression" dxfId="2133" priority="192" stopIfTrue="1">
      <formula>$AE$2&lt;&gt;2</formula>
    </cfRule>
  </conditionalFormatting>
  <conditionalFormatting sqref="F18:G18">
    <cfRule type="expression" dxfId="2132" priority="190" stopIfTrue="1">
      <formula>$AE$2&lt;&gt;2</formula>
    </cfRule>
  </conditionalFormatting>
  <conditionalFormatting sqref="F18:G18">
    <cfRule type="expression" dxfId="2131" priority="189" stopIfTrue="1">
      <formula>$AE$2&lt;&gt;2</formula>
    </cfRule>
  </conditionalFormatting>
  <conditionalFormatting sqref="H18:I18">
    <cfRule type="expression" dxfId="2130" priority="188" stopIfTrue="1">
      <formula>$AE$2&lt;&gt;2</formula>
    </cfRule>
  </conditionalFormatting>
  <conditionalFormatting sqref="H18:I18">
    <cfRule type="expression" dxfId="2129" priority="187" stopIfTrue="1">
      <formula>$AE$2&lt;&gt;2</formula>
    </cfRule>
  </conditionalFormatting>
  <conditionalFormatting sqref="J18:K18">
    <cfRule type="expression" dxfId="2128" priority="186" stopIfTrue="1">
      <formula>$AE$2&lt;&gt;2</formula>
    </cfRule>
  </conditionalFormatting>
  <conditionalFormatting sqref="J18:K18">
    <cfRule type="expression" dxfId="2127" priority="185" stopIfTrue="1">
      <formula>$AE$2&lt;&gt;2</formula>
    </cfRule>
  </conditionalFormatting>
  <conditionalFormatting sqref="L18:M18">
    <cfRule type="expression" dxfId="2126" priority="184" stopIfTrue="1">
      <formula>$AE$2&lt;&gt;2</formula>
    </cfRule>
  </conditionalFormatting>
  <conditionalFormatting sqref="L18:M18">
    <cfRule type="expression" dxfId="2125" priority="183" stopIfTrue="1">
      <formula>$AE$2&lt;&gt;2</formula>
    </cfRule>
  </conditionalFormatting>
  <conditionalFormatting sqref="N18:O18">
    <cfRule type="expression" dxfId="2124" priority="182" stopIfTrue="1">
      <formula>$AE$2&lt;&gt;2</formula>
    </cfRule>
  </conditionalFormatting>
  <conditionalFormatting sqref="N18:O18">
    <cfRule type="expression" dxfId="2123" priority="181" stopIfTrue="1">
      <formula>$AE$2&lt;&gt;2</formula>
    </cfRule>
  </conditionalFormatting>
  <conditionalFormatting sqref="P18:Q18">
    <cfRule type="expression" dxfId="2122" priority="180" stopIfTrue="1">
      <formula>$AE$2&lt;&gt;2</formula>
    </cfRule>
  </conditionalFormatting>
  <conditionalFormatting sqref="P18:Q18">
    <cfRule type="expression" dxfId="2121" priority="179" stopIfTrue="1">
      <formula>$AE$2&lt;&gt;2</formula>
    </cfRule>
  </conditionalFormatting>
  <conditionalFormatting sqref="R18:S18">
    <cfRule type="expression" dxfId="2120" priority="178" stopIfTrue="1">
      <formula>$AE$2&lt;&gt;2</formula>
    </cfRule>
  </conditionalFormatting>
  <conditionalFormatting sqref="R18:S18">
    <cfRule type="expression" dxfId="2119" priority="177" stopIfTrue="1">
      <formula>$AE$2&lt;&gt;2</formula>
    </cfRule>
  </conditionalFormatting>
  <conditionalFormatting sqref="T18:U18">
    <cfRule type="expression" dxfId="2118" priority="176" stopIfTrue="1">
      <formula>$AE$2&lt;&gt;2</formula>
    </cfRule>
  </conditionalFormatting>
  <conditionalFormatting sqref="T18:U18">
    <cfRule type="expression" dxfId="2117" priority="175" stopIfTrue="1">
      <formula>$AE$2&lt;&gt;2</formula>
    </cfRule>
  </conditionalFormatting>
  <conditionalFormatting sqref="B19:C19">
    <cfRule type="expression" dxfId="2116" priority="173" stopIfTrue="1">
      <formula>$AE$2&lt;&gt;2</formula>
    </cfRule>
    <cfRule type="expression" dxfId="2115" priority="174" stopIfTrue="1">
      <formula>$AE$2&lt;&gt;2</formula>
    </cfRule>
  </conditionalFormatting>
  <conditionalFormatting sqref="D19:E19">
    <cfRule type="expression" dxfId="2114" priority="171" stopIfTrue="1">
      <formula>$AE$2&lt;&gt;2</formula>
    </cfRule>
    <cfRule type="expression" dxfId="2113" priority="172" stopIfTrue="1">
      <formula>$AE$2&lt;&gt;2</formula>
    </cfRule>
  </conditionalFormatting>
  <conditionalFormatting sqref="F19:G19">
    <cfRule type="expression" dxfId="2112" priority="170" stopIfTrue="1">
      <formula>$AE$2&lt;&gt;2</formula>
    </cfRule>
  </conditionalFormatting>
  <conditionalFormatting sqref="F19:G19">
    <cfRule type="expression" dxfId="2111" priority="169" stopIfTrue="1">
      <formula>$AE$2&lt;&gt;2</formula>
    </cfRule>
  </conditionalFormatting>
  <conditionalFormatting sqref="H19:I19">
    <cfRule type="expression" dxfId="2110" priority="168" stopIfTrue="1">
      <formula>$AE$2&lt;&gt;2</formula>
    </cfRule>
  </conditionalFormatting>
  <conditionalFormatting sqref="H19:I19">
    <cfRule type="expression" dxfId="2109" priority="167" stopIfTrue="1">
      <formula>$AE$2&lt;&gt;2</formula>
    </cfRule>
  </conditionalFormatting>
  <conditionalFormatting sqref="J19:K19">
    <cfRule type="expression" dxfId="2108" priority="166" stopIfTrue="1">
      <formula>$AE$2&lt;&gt;2</formula>
    </cfRule>
  </conditionalFormatting>
  <conditionalFormatting sqref="J19:K19">
    <cfRule type="expression" dxfId="2107" priority="165" stopIfTrue="1">
      <formula>$AE$2&lt;&gt;2</formula>
    </cfRule>
  </conditionalFormatting>
  <conditionalFormatting sqref="L19:M19">
    <cfRule type="expression" dxfId="2106" priority="164" stopIfTrue="1">
      <formula>$AE$2&lt;&gt;2</formula>
    </cfRule>
  </conditionalFormatting>
  <conditionalFormatting sqref="L19:M19">
    <cfRule type="expression" dxfId="2105" priority="163" stopIfTrue="1">
      <formula>$AE$2&lt;&gt;2</formula>
    </cfRule>
  </conditionalFormatting>
  <conditionalFormatting sqref="N19:O19">
    <cfRule type="expression" dxfId="2104" priority="162" stopIfTrue="1">
      <formula>$AE$2&lt;&gt;2</formula>
    </cfRule>
  </conditionalFormatting>
  <conditionalFormatting sqref="N19:O19">
    <cfRule type="expression" dxfId="2103" priority="161" stopIfTrue="1">
      <formula>$AE$2&lt;&gt;2</formula>
    </cfRule>
  </conditionalFormatting>
  <conditionalFormatting sqref="P19:Q19">
    <cfRule type="expression" dxfId="2102" priority="160" stopIfTrue="1">
      <formula>$AE$2&lt;&gt;2</formula>
    </cfRule>
  </conditionalFormatting>
  <conditionalFormatting sqref="P19:Q19">
    <cfRule type="expression" dxfId="2101" priority="159" stopIfTrue="1">
      <formula>$AE$2&lt;&gt;2</formula>
    </cfRule>
  </conditionalFormatting>
  <conditionalFormatting sqref="R19:S19">
    <cfRule type="expression" dxfId="2100" priority="158" stopIfTrue="1">
      <formula>$AE$2&lt;&gt;2</formula>
    </cfRule>
  </conditionalFormatting>
  <conditionalFormatting sqref="R19:S19">
    <cfRule type="expression" dxfId="2099" priority="157" stopIfTrue="1">
      <formula>$AE$2&lt;&gt;2</formula>
    </cfRule>
  </conditionalFormatting>
  <conditionalFormatting sqref="T19:U19">
    <cfRule type="expression" dxfId="2098" priority="156" stopIfTrue="1">
      <formula>$AE$2&lt;&gt;2</formula>
    </cfRule>
  </conditionalFormatting>
  <conditionalFormatting sqref="T19:U19">
    <cfRule type="expression" dxfId="2097" priority="155" stopIfTrue="1">
      <formula>$AE$2&lt;&gt;2</formula>
    </cfRule>
  </conditionalFormatting>
  <conditionalFormatting sqref="J26:M26">
    <cfRule type="expression" dxfId="2096" priority="154" stopIfTrue="1">
      <formula>$AE$2&lt;&gt;2</formula>
    </cfRule>
  </conditionalFormatting>
  <conditionalFormatting sqref="J26:M26">
    <cfRule type="expression" dxfId="2095" priority="153" stopIfTrue="1">
      <formula>$AE$2&lt;&gt;2</formula>
    </cfRule>
  </conditionalFormatting>
  <conditionalFormatting sqref="J26:M26">
    <cfRule type="expression" dxfId="2094" priority="152" stopIfTrue="1">
      <formula>$AE$2&lt;&gt;2</formula>
    </cfRule>
  </conditionalFormatting>
  <conditionalFormatting sqref="J26:M26">
    <cfRule type="expression" dxfId="2093" priority="151" stopIfTrue="1">
      <formula>$AE$2&lt;&gt;2</formula>
    </cfRule>
  </conditionalFormatting>
  <conditionalFormatting sqref="N26:O26">
    <cfRule type="expression" dxfId="2092" priority="150" stopIfTrue="1">
      <formula>$AE$2&lt;&gt;2</formula>
    </cfRule>
  </conditionalFormatting>
  <conditionalFormatting sqref="N26:O26">
    <cfRule type="expression" dxfId="2091" priority="149" stopIfTrue="1">
      <formula>$AE$2&lt;&gt;2</formula>
    </cfRule>
  </conditionalFormatting>
  <conditionalFormatting sqref="P26:Q26">
    <cfRule type="expression" dxfId="2090" priority="148" stopIfTrue="1">
      <formula>$AE$2&lt;&gt;2</formula>
    </cfRule>
  </conditionalFormatting>
  <conditionalFormatting sqref="P26:Q26">
    <cfRule type="expression" dxfId="2089" priority="147" stopIfTrue="1">
      <formula>$AE$2&lt;&gt;2</formula>
    </cfRule>
  </conditionalFormatting>
  <conditionalFormatting sqref="R26:S26">
    <cfRule type="expression" dxfId="2088" priority="146" stopIfTrue="1">
      <formula>$AE$2&lt;&gt;2</formula>
    </cfRule>
  </conditionalFormatting>
  <conditionalFormatting sqref="R26:S26">
    <cfRule type="expression" dxfId="2087" priority="145" stopIfTrue="1">
      <formula>$AE$2&lt;&gt;2</formula>
    </cfRule>
  </conditionalFormatting>
  <conditionalFormatting sqref="T26:U26">
    <cfRule type="expression" dxfId="2086" priority="144" stopIfTrue="1">
      <formula>$AE$2&lt;&gt;2</formula>
    </cfRule>
  </conditionalFormatting>
  <conditionalFormatting sqref="T26:U26">
    <cfRule type="expression" dxfId="2085" priority="143" stopIfTrue="1">
      <formula>$AE$2&lt;&gt;2</formula>
    </cfRule>
  </conditionalFormatting>
  <conditionalFormatting sqref="J27:M27">
    <cfRule type="expression" dxfId="2084" priority="142" stopIfTrue="1">
      <formula>$AE$2&lt;&gt;2</formula>
    </cfRule>
  </conditionalFormatting>
  <conditionalFormatting sqref="J27:M27">
    <cfRule type="expression" dxfId="2083" priority="141" stopIfTrue="1">
      <formula>$AE$2&lt;&gt;2</formula>
    </cfRule>
  </conditionalFormatting>
  <conditionalFormatting sqref="J27:M27">
    <cfRule type="expression" dxfId="2082" priority="140" stopIfTrue="1">
      <formula>$AE$2&lt;&gt;2</formula>
    </cfRule>
  </conditionalFormatting>
  <conditionalFormatting sqref="J27:M27">
    <cfRule type="expression" dxfId="2081" priority="139" stopIfTrue="1">
      <formula>$AE$2&lt;&gt;2</formula>
    </cfRule>
  </conditionalFormatting>
  <conditionalFormatting sqref="N27:O27">
    <cfRule type="expression" dxfId="2080" priority="138" stopIfTrue="1">
      <formula>$AE$2&lt;&gt;2</formula>
    </cfRule>
  </conditionalFormatting>
  <conditionalFormatting sqref="N27:O27">
    <cfRule type="expression" dxfId="2079" priority="137" stopIfTrue="1">
      <formula>$AE$2&lt;&gt;2</formula>
    </cfRule>
  </conditionalFormatting>
  <conditionalFormatting sqref="P27:Q27">
    <cfRule type="expression" dxfId="2078" priority="136" stopIfTrue="1">
      <formula>$AE$2&lt;&gt;2</formula>
    </cfRule>
  </conditionalFormatting>
  <conditionalFormatting sqref="P27:Q27">
    <cfRule type="expression" dxfId="2077" priority="135" stopIfTrue="1">
      <formula>$AE$2&lt;&gt;2</formula>
    </cfRule>
  </conditionalFormatting>
  <conditionalFormatting sqref="R27:S27">
    <cfRule type="expression" dxfId="2076" priority="134" stopIfTrue="1">
      <formula>$AE$2&lt;&gt;2</formula>
    </cfRule>
  </conditionalFormatting>
  <conditionalFormatting sqref="R27:S27">
    <cfRule type="expression" dxfId="2075" priority="133" stopIfTrue="1">
      <formula>$AE$2&lt;&gt;2</formula>
    </cfRule>
  </conditionalFormatting>
  <conditionalFormatting sqref="T27:U27">
    <cfRule type="expression" dxfId="2074" priority="132" stopIfTrue="1">
      <formula>$AE$2&lt;&gt;2</formula>
    </cfRule>
  </conditionalFormatting>
  <conditionalFormatting sqref="T27:U27">
    <cfRule type="expression" dxfId="2073" priority="131" stopIfTrue="1">
      <formula>$AE$2&lt;&gt;2</formula>
    </cfRule>
  </conditionalFormatting>
  <conditionalFormatting sqref="J28:M28">
    <cfRule type="expression" dxfId="2072" priority="130" stopIfTrue="1">
      <formula>$AE$2&lt;&gt;2</formula>
    </cfRule>
  </conditionalFormatting>
  <conditionalFormatting sqref="J28:M28">
    <cfRule type="expression" dxfId="2071" priority="129" stopIfTrue="1">
      <formula>$AE$2&lt;&gt;2</formula>
    </cfRule>
  </conditionalFormatting>
  <conditionalFormatting sqref="J28:M28">
    <cfRule type="expression" dxfId="2070" priority="128" stopIfTrue="1">
      <formula>$AE$2&lt;&gt;2</formula>
    </cfRule>
  </conditionalFormatting>
  <conditionalFormatting sqref="J28:M28">
    <cfRule type="expression" dxfId="2069" priority="127" stopIfTrue="1">
      <formula>$AE$2&lt;&gt;2</formula>
    </cfRule>
  </conditionalFormatting>
  <conditionalFormatting sqref="N28:O28">
    <cfRule type="expression" dxfId="2068" priority="126" stopIfTrue="1">
      <formula>$AE$2&lt;&gt;2</formula>
    </cfRule>
  </conditionalFormatting>
  <conditionalFormatting sqref="N28:O28">
    <cfRule type="expression" dxfId="2067" priority="125" stopIfTrue="1">
      <formula>$AE$2&lt;&gt;2</formula>
    </cfRule>
  </conditionalFormatting>
  <conditionalFormatting sqref="P28:Q28">
    <cfRule type="expression" dxfId="2066" priority="124" stopIfTrue="1">
      <formula>$AE$2&lt;&gt;2</formula>
    </cfRule>
  </conditionalFormatting>
  <conditionalFormatting sqref="P28:Q28">
    <cfRule type="expression" dxfId="2065" priority="123" stopIfTrue="1">
      <formula>$AE$2&lt;&gt;2</formula>
    </cfRule>
  </conditionalFormatting>
  <conditionalFormatting sqref="R28:S28">
    <cfRule type="expression" dxfId="2064" priority="122" stopIfTrue="1">
      <formula>$AE$2&lt;&gt;2</formula>
    </cfRule>
  </conditionalFormatting>
  <conditionalFormatting sqref="R28:S28">
    <cfRule type="expression" dxfId="2063" priority="121" stopIfTrue="1">
      <formula>$AE$2&lt;&gt;2</formula>
    </cfRule>
  </conditionalFormatting>
  <conditionalFormatting sqref="T28:U28">
    <cfRule type="expression" dxfId="2062" priority="120" stopIfTrue="1">
      <formula>$AE$2&lt;&gt;2</formula>
    </cfRule>
  </conditionalFormatting>
  <conditionalFormatting sqref="T28:U28">
    <cfRule type="expression" dxfId="2061" priority="119" stopIfTrue="1">
      <formula>$AE$2&lt;&gt;2</formula>
    </cfRule>
  </conditionalFormatting>
  <conditionalFormatting sqref="J35:K35">
    <cfRule type="expression" dxfId="2060" priority="118" stopIfTrue="1">
      <formula>$AE$2&lt;&gt;2</formula>
    </cfRule>
  </conditionalFormatting>
  <conditionalFormatting sqref="J35:K35">
    <cfRule type="expression" dxfId="2059" priority="117" stopIfTrue="1">
      <formula>$AE$2&lt;&gt;2</formula>
    </cfRule>
  </conditionalFormatting>
  <conditionalFormatting sqref="L35:M35">
    <cfRule type="expression" dxfId="2058" priority="116" stopIfTrue="1">
      <formula>$AE$2&lt;&gt;2</formula>
    </cfRule>
  </conditionalFormatting>
  <conditionalFormatting sqref="L35:M35">
    <cfRule type="expression" dxfId="2057" priority="115" stopIfTrue="1">
      <formula>$AE$2&lt;&gt;2</formula>
    </cfRule>
  </conditionalFormatting>
  <conditionalFormatting sqref="N35:O35">
    <cfRule type="expression" dxfId="2056" priority="114" stopIfTrue="1">
      <formula>$AE$2&lt;&gt;2</formula>
    </cfRule>
  </conditionalFormatting>
  <conditionalFormatting sqref="N35:O35">
    <cfRule type="expression" dxfId="2055" priority="113" stopIfTrue="1">
      <formula>$AE$2&lt;&gt;2</formula>
    </cfRule>
  </conditionalFormatting>
  <conditionalFormatting sqref="R35:S35">
    <cfRule type="expression" dxfId="2054" priority="112" stopIfTrue="1">
      <formula>$AE$2&lt;&gt;2</formula>
    </cfRule>
  </conditionalFormatting>
  <conditionalFormatting sqref="R35:S35">
    <cfRule type="expression" dxfId="2053" priority="111" stopIfTrue="1">
      <formula>$AE$2&lt;&gt;2</formula>
    </cfRule>
  </conditionalFormatting>
  <conditionalFormatting sqref="J36:K36">
    <cfRule type="expression" dxfId="2052" priority="110" stopIfTrue="1">
      <formula>$AE$2&lt;&gt;2</formula>
    </cfRule>
  </conditionalFormatting>
  <conditionalFormatting sqref="J36:K36">
    <cfRule type="expression" dxfId="2051" priority="109" stopIfTrue="1">
      <formula>$AE$2&lt;&gt;2</formula>
    </cfRule>
  </conditionalFormatting>
  <conditionalFormatting sqref="L36:M36">
    <cfRule type="expression" dxfId="2050" priority="108" stopIfTrue="1">
      <formula>$AE$2&lt;&gt;2</formula>
    </cfRule>
  </conditionalFormatting>
  <conditionalFormatting sqref="L36:M36">
    <cfRule type="expression" dxfId="2049" priority="107" stopIfTrue="1">
      <formula>$AE$2&lt;&gt;2</formula>
    </cfRule>
  </conditionalFormatting>
  <conditionalFormatting sqref="N36:O36">
    <cfRule type="expression" dxfId="2048" priority="106" stopIfTrue="1">
      <formula>$AE$2&lt;&gt;2</formula>
    </cfRule>
  </conditionalFormatting>
  <conditionalFormatting sqref="N36:O36">
    <cfRule type="expression" dxfId="2047" priority="105" stopIfTrue="1">
      <formula>$AE$2&lt;&gt;2</formula>
    </cfRule>
  </conditionalFormatting>
  <conditionalFormatting sqref="R36:S36">
    <cfRule type="expression" dxfId="2046" priority="104" stopIfTrue="1">
      <formula>$AE$2&lt;&gt;2</formula>
    </cfRule>
  </conditionalFormatting>
  <conditionalFormatting sqref="R36:S36">
    <cfRule type="expression" dxfId="2045" priority="103" stopIfTrue="1">
      <formula>$AE$2&lt;&gt;2</formula>
    </cfRule>
  </conditionalFormatting>
  <conditionalFormatting sqref="J37:K37">
    <cfRule type="expression" dxfId="2044" priority="102" stopIfTrue="1">
      <formula>$AE$2&lt;&gt;2</formula>
    </cfRule>
  </conditionalFormatting>
  <conditionalFormatting sqref="J37:K37">
    <cfRule type="expression" dxfId="2043" priority="101" stopIfTrue="1">
      <formula>$AE$2&lt;&gt;2</formula>
    </cfRule>
  </conditionalFormatting>
  <conditionalFormatting sqref="L37:M37">
    <cfRule type="expression" dxfId="2042" priority="100" stopIfTrue="1">
      <formula>$AE$2&lt;&gt;2</formula>
    </cfRule>
  </conditionalFormatting>
  <conditionalFormatting sqref="L37:M37">
    <cfRule type="expression" dxfId="2041" priority="99" stopIfTrue="1">
      <formula>$AE$2&lt;&gt;2</formula>
    </cfRule>
  </conditionalFormatting>
  <conditionalFormatting sqref="N37:O37">
    <cfRule type="expression" dxfId="2040" priority="98" stopIfTrue="1">
      <formula>$AE$2&lt;&gt;2</formula>
    </cfRule>
  </conditionalFormatting>
  <conditionalFormatting sqref="N37:O37">
    <cfRule type="expression" dxfId="2039" priority="97" stopIfTrue="1">
      <formula>$AE$2&lt;&gt;2</formula>
    </cfRule>
  </conditionalFormatting>
  <conditionalFormatting sqref="R37:S37">
    <cfRule type="expression" dxfId="2038" priority="96" stopIfTrue="1">
      <formula>$AE$2&lt;&gt;2</formula>
    </cfRule>
  </conditionalFormatting>
  <conditionalFormatting sqref="R37:S37">
    <cfRule type="expression" dxfId="2037" priority="95" stopIfTrue="1">
      <formula>$AE$2&lt;&gt;2</formula>
    </cfRule>
  </conditionalFormatting>
  <conditionalFormatting sqref="J38:K38">
    <cfRule type="expression" dxfId="2036" priority="94" stopIfTrue="1">
      <formula>$AE$2&lt;&gt;2</formula>
    </cfRule>
  </conditionalFormatting>
  <conditionalFormatting sqref="J38:K38">
    <cfRule type="expression" dxfId="2035" priority="93" stopIfTrue="1">
      <formula>$AE$2&lt;&gt;2</formula>
    </cfRule>
  </conditionalFormatting>
  <conditionalFormatting sqref="L38:M38">
    <cfRule type="expression" dxfId="2034" priority="92" stopIfTrue="1">
      <formula>$AE$2&lt;&gt;2</formula>
    </cfRule>
  </conditionalFormatting>
  <conditionalFormatting sqref="L38:M38">
    <cfRule type="expression" dxfId="2033" priority="91" stopIfTrue="1">
      <formula>$AE$2&lt;&gt;2</formula>
    </cfRule>
  </conditionalFormatting>
  <conditionalFormatting sqref="N38:O38">
    <cfRule type="expression" dxfId="2032" priority="90" stopIfTrue="1">
      <formula>$AE$2&lt;&gt;2</formula>
    </cfRule>
  </conditionalFormatting>
  <conditionalFormatting sqref="N38:O38">
    <cfRule type="expression" dxfId="2031" priority="89" stopIfTrue="1">
      <formula>$AE$2&lt;&gt;2</formula>
    </cfRule>
  </conditionalFormatting>
  <conditionalFormatting sqref="R38:S38">
    <cfRule type="expression" dxfId="2030" priority="88" stopIfTrue="1">
      <formula>$AE$2&lt;&gt;2</formula>
    </cfRule>
  </conditionalFormatting>
  <conditionalFormatting sqref="R38:S38">
    <cfRule type="expression" dxfId="2029" priority="87" stopIfTrue="1">
      <formula>$AE$2&lt;&gt;2</formula>
    </cfRule>
  </conditionalFormatting>
  <conditionalFormatting sqref="J39:K39">
    <cfRule type="expression" dxfId="2028" priority="86" stopIfTrue="1">
      <formula>$AE$2&lt;&gt;2</formula>
    </cfRule>
  </conditionalFormatting>
  <conditionalFormatting sqref="J39:K39">
    <cfRule type="expression" dxfId="2027" priority="85" stopIfTrue="1">
      <formula>$AE$2&lt;&gt;2</formula>
    </cfRule>
  </conditionalFormatting>
  <conditionalFormatting sqref="L39:M39">
    <cfRule type="expression" dxfId="2026" priority="84" stopIfTrue="1">
      <formula>$AE$2&lt;&gt;2</formula>
    </cfRule>
  </conditionalFormatting>
  <conditionalFormatting sqref="L39:M39">
    <cfRule type="expression" dxfId="2025" priority="83" stopIfTrue="1">
      <formula>$AE$2&lt;&gt;2</formula>
    </cfRule>
  </conditionalFormatting>
  <conditionalFormatting sqref="N39:O39">
    <cfRule type="expression" dxfId="2024" priority="82" stopIfTrue="1">
      <formula>$AE$2&lt;&gt;2</formula>
    </cfRule>
  </conditionalFormatting>
  <conditionalFormatting sqref="N39:O39">
    <cfRule type="expression" dxfId="2023" priority="81" stopIfTrue="1">
      <formula>$AE$2&lt;&gt;2</formula>
    </cfRule>
  </conditionalFormatting>
  <conditionalFormatting sqref="R39:S39">
    <cfRule type="expression" dxfId="2022" priority="80" stopIfTrue="1">
      <formula>$AE$2&lt;&gt;2</formula>
    </cfRule>
  </conditionalFormatting>
  <conditionalFormatting sqref="R39:S39">
    <cfRule type="expression" dxfId="2021" priority="79" stopIfTrue="1">
      <formula>$AE$2&lt;&gt;2</formula>
    </cfRule>
  </conditionalFormatting>
  <conditionalFormatting sqref="V8:W8">
    <cfRule type="expression" dxfId="2020" priority="78">
      <formula>$AE$2&lt;&gt;2</formula>
    </cfRule>
  </conditionalFormatting>
  <conditionalFormatting sqref="X8:Y8">
    <cfRule type="expression" dxfId="2019" priority="77">
      <formula>$AE$2&lt;&gt;2</formula>
    </cfRule>
  </conditionalFormatting>
  <conditionalFormatting sqref="Z8:AA8">
    <cfRule type="expression" dxfId="2018" priority="76">
      <formula>$AE$2&lt;&gt;2</formula>
    </cfRule>
  </conditionalFormatting>
  <conditionalFormatting sqref="V9:W9">
    <cfRule type="expression" dxfId="2017" priority="75">
      <formula>$AE$2&lt;&gt;2</formula>
    </cfRule>
  </conditionalFormatting>
  <conditionalFormatting sqref="X9:Y9">
    <cfRule type="expression" dxfId="2016" priority="74">
      <formula>$AE$2&lt;&gt;2</formula>
    </cfRule>
  </conditionalFormatting>
  <conditionalFormatting sqref="Z9:AA9">
    <cfRule type="expression" dxfId="2015" priority="73">
      <formula>$AE$2&lt;&gt;2</formula>
    </cfRule>
  </conditionalFormatting>
  <conditionalFormatting sqref="V10:W10">
    <cfRule type="expression" dxfId="2014" priority="72">
      <formula>$AE$2&lt;&gt;2</formula>
    </cfRule>
  </conditionalFormatting>
  <conditionalFormatting sqref="X10:Y10">
    <cfRule type="expression" dxfId="2013" priority="71">
      <formula>$AE$2&lt;&gt;2</formula>
    </cfRule>
  </conditionalFormatting>
  <conditionalFormatting sqref="Z10:AA10">
    <cfRule type="expression" dxfId="2012" priority="70">
      <formula>$AE$2&lt;&gt;2</formula>
    </cfRule>
  </conditionalFormatting>
  <conditionalFormatting sqref="V11:W11">
    <cfRule type="expression" dxfId="2011" priority="69">
      <formula>$AE$2&lt;&gt;2</formula>
    </cfRule>
  </conditionalFormatting>
  <conditionalFormatting sqref="X11:Y11">
    <cfRule type="expression" dxfId="2010" priority="68">
      <formula>$AE$2&lt;&gt;2</formula>
    </cfRule>
  </conditionalFormatting>
  <conditionalFormatting sqref="Z11:AA11">
    <cfRule type="expression" dxfId="2009" priority="67">
      <formula>$AE$2&lt;&gt;2</formula>
    </cfRule>
  </conditionalFormatting>
  <conditionalFormatting sqref="V12:W12">
    <cfRule type="expression" dxfId="2008" priority="66">
      <formula>$AE$2&lt;&gt;2</formula>
    </cfRule>
  </conditionalFormatting>
  <conditionalFormatting sqref="X12:Y12">
    <cfRule type="expression" dxfId="2007" priority="65">
      <formula>$AE$2&lt;&gt;2</formula>
    </cfRule>
  </conditionalFormatting>
  <conditionalFormatting sqref="Z12:AA12">
    <cfRule type="expression" dxfId="2006" priority="64">
      <formula>$AE$2&lt;&gt;2</formula>
    </cfRule>
  </conditionalFormatting>
  <conditionalFormatting sqref="V13:W13">
    <cfRule type="expression" dxfId="2005" priority="63">
      <formula>$AE$2&lt;&gt;2</formula>
    </cfRule>
  </conditionalFormatting>
  <conditionalFormatting sqref="X13:Y13">
    <cfRule type="expression" dxfId="2004" priority="62">
      <formula>$AE$2&lt;&gt;2</formula>
    </cfRule>
  </conditionalFormatting>
  <conditionalFormatting sqref="Z13:AA13">
    <cfRule type="expression" dxfId="2003" priority="61">
      <formula>$AE$2&lt;&gt;2</formula>
    </cfRule>
  </conditionalFormatting>
  <conditionalFormatting sqref="V14:W14">
    <cfRule type="expression" dxfId="2002" priority="60">
      <formula>$AE$2&lt;&gt;2</formula>
    </cfRule>
  </conditionalFormatting>
  <conditionalFormatting sqref="X14:Y14">
    <cfRule type="expression" dxfId="2001" priority="59">
      <formula>$AE$2&lt;&gt;2</formula>
    </cfRule>
  </conditionalFormatting>
  <conditionalFormatting sqref="Z14:AA14">
    <cfRule type="expression" dxfId="2000" priority="58">
      <formula>$AE$2&lt;&gt;2</formula>
    </cfRule>
  </conditionalFormatting>
  <conditionalFormatting sqref="V15:W15">
    <cfRule type="expression" dxfId="1999" priority="57">
      <formula>$AE$2&lt;&gt;2</formula>
    </cfRule>
  </conditionalFormatting>
  <conditionalFormatting sqref="X15:Y15">
    <cfRule type="expression" dxfId="1998" priority="56">
      <formula>$AE$2&lt;&gt;2</formula>
    </cfRule>
  </conditionalFormatting>
  <conditionalFormatting sqref="Z15:AA15">
    <cfRule type="expression" dxfId="1997" priority="55">
      <formula>$AE$2&lt;&gt;2</formula>
    </cfRule>
  </conditionalFormatting>
  <conditionalFormatting sqref="V16:W16">
    <cfRule type="expression" dxfId="1996" priority="54">
      <formula>$AE$2&lt;&gt;2</formula>
    </cfRule>
  </conditionalFormatting>
  <conditionalFormatting sqref="X16:Y16">
    <cfRule type="expression" dxfId="1995" priority="53">
      <formula>$AE$2&lt;&gt;2</formula>
    </cfRule>
  </conditionalFormatting>
  <conditionalFormatting sqref="Z16:AA16">
    <cfRule type="expression" dxfId="1994" priority="52">
      <formula>$AE$2&lt;&gt;2</formula>
    </cfRule>
  </conditionalFormatting>
  <conditionalFormatting sqref="V17:W17">
    <cfRule type="expression" dxfId="1993" priority="51">
      <formula>$AE$2&lt;&gt;2</formula>
    </cfRule>
  </conditionalFormatting>
  <conditionalFormatting sqref="X17:Y17">
    <cfRule type="expression" dxfId="1992" priority="50">
      <formula>$AE$2&lt;&gt;2</formula>
    </cfRule>
  </conditionalFormatting>
  <conditionalFormatting sqref="Z17:AA17">
    <cfRule type="expression" dxfId="1991" priority="49">
      <formula>$AE$2&lt;&gt;2</formula>
    </cfRule>
  </conditionalFormatting>
  <conditionalFormatting sqref="V18:W18">
    <cfRule type="expression" dxfId="1990" priority="48">
      <formula>$AE$2&lt;&gt;2</formula>
    </cfRule>
  </conditionalFormatting>
  <conditionalFormatting sqref="X18:Y18">
    <cfRule type="expression" dxfId="1989" priority="47">
      <formula>$AE$2&lt;&gt;2</formula>
    </cfRule>
  </conditionalFormatting>
  <conditionalFormatting sqref="Z18:AA18">
    <cfRule type="expression" dxfId="1988" priority="46">
      <formula>$AE$2&lt;&gt;2</formula>
    </cfRule>
  </conditionalFormatting>
  <conditionalFormatting sqref="V19:W19">
    <cfRule type="expression" dxfId="1987" priority="45">
      <formula>$AE$2&lt;&gt;2</formula>
    </cfRule>
  </conditionalFormatting>
  <conditionalFormatting sqref="X19:Y19">
    <cfRule type="expression" dxfId="1986" priority="44">
      <formula>$AE$2&lt;&gt;2</formula>
    </cfRule>
  </conditionalFormatting>
  <conditionalFormatting sqref="Z19:AA19">
    <cfRule type="expression" dxfId="1985" priority="43">
      <formula>$AE$2&lt;&gt;2</formula>
    </cfRule>
  </conditionalFormatting>
  <conditionalFormatting sqref="V26:W26">
    <cfRule type="expression" dxfId="1984" priority="42">
      <formula>$AE$2&lt;&gt;2</formula>
    </cfRule>
  </conditionalFormatting>
  <conditionalFormatting sqref="X26:Y26">
    <cfRule type="expression" dxfId="1983" priority="41">
      <formula>$AE$2&lt;&gt;2</formula>
    </cfRule>
  </conditionalFormatting>
  <conditionalFormatting sqref="Z26:AA26">
    <cfRule type="expression" dxfId="1982" priority="40">
      <formula>$AE$2&lt;&gt;2</formula>
    </cfRule>
  </conditionalFormatting>
  <conditionalFormatting sqref="V27:W27">
    <cfRule type="expression" dxfId="1981" priority="39">
      <formula>$AE$2&lt;&gt;2</formula>
    </cfRule>
  </conditionalFormatting>
  <conditionalFormatting sqref="X27:Y27">
    <cfRule type="expression" dxfId="1980" priority="38">
      <formula>$AE$2&lt;&gt;2</formula>
    </cfRule>
  </conditionalFormatting>
  <conditionalFormatting sqref="Z27:AA27">
    <cfRule type="expression" dxfId="1979" priority="37">
      <formula>$AE$2&lt;&gt;2</formula>
    </cfRule>
  </conditionalFormatting>
  <conditionalFormatting sqref="V28:W28">
    <cfRule type="expression" dxfId="1978" priority="36">
      <formula>$AE$2&lt;&gt;2</formula>
    </cfRule>
  </conditionalFormatting>
  <conditionalFormatting sqref="X28:Y28">
    <cfRule type="expression" dxfId="1977" priority="35">
      <formula>$AE$2&lt;&gt;2</formula>
    </cfRule>
  </conditionalFormatting>
  <conditionalFormatting sqref="Z28:AA28">
    <cfRule type="expression" dxfId="1976" priority="34">
      <formula>$AE$2&lt;&gt;2</formula>
    </cfRule>
  </conditionalFormatting>
  <conditionalFormatting sqref="V29:W29">
    <cfRule type="expression" dxfId="1975" priority="33">
      <formula>$AE$2&lt;&gt;2</formula>
    </cfRule>
  </conditionalFormatting>
  <conditionalFormatting sqref="X29:Y29">
    <cfRule type="expression" dxfId="1974" priority="32">
      <formula>$AE$2&lt;&gt;2</formula>
    </cfRule>
  </conditionalFormatting>
  <conditionalFormatting sqref="Z29:AA29">
    <cfRule type="expression" dxfId="1973" priority="31">
      <formula>$AE$2&lt;&gt;2</formula>
    </cfRule>
  </conditionalFormatting>
  <conditionalFormatting sqref="P35:Q35">
    <cfRule type="expression" dxfId="1972" priority="30">
      <formula>$AE$2&lt;&gt;2</formula>
    </cfRule>
  </conditionalFormatting>
  <conditionalFormatting sqref="T35:U35">
    <cfRule type="expression" dxfId="1971" priority="29">
      <formula>$AE$2&lt;&gt;2</formula>
    </cfRule>
  </conditionalFormatting>
  <conditionalFormatting sqref="V35:W35">
    <cfRule type="expression" dxfId="1970" priority="28">
      <formula>$AE$2&lt;&gt;2</formula>
    </cfRule>
  </conditionalFormatting>
  <conditionalFormatting sqref="X35:Y35">
    <cfRule type="expression" dxfId="1969" priority="27">
      <formula>$AE$2&lt;&gt;2</formula>
    </cfRule>
  </conditionalFormatting>
  <conditionalFormatting sqref="P36:Q36">
    <cfRule type="expression" dxfId="1968" priority="26">
      <formula>$AE$2&lt;&gt;2</formula>
    </cfRule>
  </conditionalFormatting>
  <conditionalFormatting sqref="T36:U36">
    <cfRule type="expression" dxfId="1967" priority="25">
      <formula>$AE$2&lt;&gt;2</formula>
    </cfRule>
  </conditionalFormatting>
  <conditionalFormatting sqref="V36:W36">
    <cfRule type="expression" dxfId="1966" priority="24">
      <formula>$AE$2&lt;&gt;2</formula>
    </cfRule>
  </conditionalFormatting>
  <conditionalFormatting sqref="X36:Y36">
    <cfRule type="expression" dxfId="1965" priority="23">
      <formula>$AE$2&lt;&gt;2</formula>
    </cfRule>
  </conditionalFormatting>
  <conditionalFormatting sqref="P37:Q37">
    <cfRule type="expression" dxfId="1964" priority="22">
      <formula>$AE$2&lt;&gt;2</formula>
    </cfRule>
  </conditionalFormatting>
  <conditionalFormatting sqref="T37:U37">
    <cfRule type="expression" dxfId="1963" priority="21">
      <formula>$AE$2&lt;&gt;2</formula>
    </cfRule>
  </conditionalFormatting>
  <conditionalFormatting sqref="V37:W37">
    <cfRule type="expression" dxfId="1962" priority="20">
      <formula>$AE$2&lt;&gt;2</formula>
    </cfRule>
  </conditionalFormatting>
  <conditionalFormatting sqref="X37:Y37">
    <cfRule type="expression" dxfId="1961" priority="19">
      <formula>$AE$2&lt;&gt;2</formula>
    </cfRule>
  </conditionalFormatting>
  <conditionalFormatting sqref="P38:Q38">
    <cfRule type="expression" dxfId="1960" priority="18">
      <formula>$AE$2&lt;&gt;2</formula>
    </cfRule>
  </conditionalFormatting>
  <conditionalFormatting sqref="T38:U38">
    <cfRule type="expression" dxfId="1959" priority="17">
      <formula>$AE$2&lt;&gt;2</formula>
    </cfRule>
  </conditionalFormatting>
  <conditionalFormatting sqref="V38:W38">
    <cfRule type="expression" dxfId="1958" priority="16">
      <formula>$AE$2&lt;&gt;2</formula>
    </cfRule>
  </conditionalFormatting>
  <conditionalFormatting sqref="X38:Y38">
    <cfRule type="expression" dxfId="1957" priority="15">
      <formula>$AE$2&lt;&gt;2</formula>
    </cfRule>
  </conditionalFormatting>
  <conditionalFormatting sqref="P39:Q39">
    <cfRule type="expression" dxfId="1956" priority="14">
      <formula>$AE$2&lt;&gt;2</formula>
    </cfRule>
  </conditionalFormatting>
  <conditionalFormatting sqref="T39:U39">
    <cfRule type="expression" dxfId="1955" priority="13">
      <formula>$AE$2&lt;&gt;2</formula>
    </cfRule>
  </conditionalFormatting>
  <conditionalFormatting sqref="V39:W39">
    <cfRule type="expression" dxfId="1954" priority="12">
      <formula>$AE$2&lt;&gt;2</formula>
    </cfRule>
  </conditionalFormatting>
  <conditionalFormatting sqref="X39:Y39">
    <cfRule type="expression" dxfId="1953" priority="11">
      <formula>$AE$2&lt;&gt;2</formula>
    </cfRule>
  </conditionalFormatting>
  <conditionalFormatting sqref="T40:U40">
    <cfRule type="expression" dxfId="1952" priority="10">
      <formula>$AE$2&lt;&gt;2</formula>
    </cfRule>
  </conditionalFormatting>
  <conditionalFormatting sqref="V40:W40">
    <cfRule type="expression" dxfId="1951" priority="9">
      <formula>$AE$2&lt;&gt;2</formula>
    </cfRule>
  </conditionalFormatting>
  <conditionalFormatting sqref="X40:Y40">
    <cfRule type="expression" dxfId="1950" priority="8">
      <formula>$AE$2&lt;&gt;2</formula>
    </cfRule>
  </conditionalFormatting>
  <conditionalFormatting sqref="L43:N43">
    <cfRule type="expression" dxfId="1949" priority="7">
      <formula>$AE$2&lt;&gt;2</formula>
    </cfRule>
  </conditionalFormatting>
  <conditionalFormatting sqref="Q43:R43">
    <cfRule type="expression" dxfId="1948" priority="6">
      <formula>$AE$2&lt;&gt;2</formula>
    </cfRule>
  </conditionalFormatting>
  <conditionalFormatting sqref="U43:V43">
    <cfRule type="expression" dxfId="1947" priority="5">
      <formula>$AE$2&lt;&gt;2</formula>
    </cfRule>
  </conditionalFormatting>
  <conditionalFormatting sqref="Y43:Z43">
    <cfRule type="expression" dxfId="1946" priority="4">
      <formula>$AE$2&lt;&gt;2</formula>
    </cfRule>
  </conditionalFormatting>
  <conditionalFormatting sqref="W44:Y44">
    <cfRule type="expression" dxfId="1945" priority="3">
      <formula>$AE$2&lt;&gt;2</formula>
    </cfRule>
  </conditionalFormatting>
  <conditionalFormatting sqref="W45:Y45">
    <cfRule type="expression" dxfId="1944" priority="2">
      <formula>$AE$2&lt;&gt;2</formula>
    </cfRule>
  </conditionalFormatting>
  <conditionalFormatting sqref="W46:Y46">
    <cfRule type="expression" dxfId="1943" priority="1">
      <formula>$AE$2&lt;&gt;2</formula>
    </cfRule>
  </conditionalFormatting>
  <dataValidations count="1">
    <dataValidation type="list" allowBlank="1" showInputMessage="1" showErrorMessage="1" sqref="M14:M19 L8:L19 M8:M11 T26:T28 U26 U28" xr:uid="{00000000-0002-0000-05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198</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W4" s="360"/>
      <c r="X4" s="359"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c r="M8" s="311"/>
      <c r="N8" s="331"/>
      <c r="O8" s="332"/>
      <c r="P8" s="333"/>
      <c r="Q8" s="334"/>
      <c r="R8" s="335"/>
      <c r="S8" s="336"/>
      <c r="T8" s="337"/>
      <c r="U8" s="333"/>
      <c r="V8" s="338" t="str">
        <f>IF(D8="","",AD8)</f>
        <v/>
      </c>
      <c r="W8" s="338"/>
      <c r="X8" s="338" t="str">
        <f t="shared" ref="X8:X19" si="0">IF(D8="","",IF(ISERROR(AE8),"-",AE8))</f>
        <v/>
      </c>
      <c r="Y8" s="338"/>
      <c r="Z8" s="338" t="str">
        <f>IF(D8="","",D8*F8*AN8)</f>
        <v/>
      </c>
      <c r="AA8" s="365"/>
      <c r="AD8" s="2" t="e">
        <f>D8*F8*J8*$V$4*AH8</f>
        <v>#VALUE!</v>
      </c>
      <c r="AE8" s="2" t="e">
        <f>D8*F8*J8*$X$4*AI8</f>
        <v>#VALUE!</v>
      </c>
      <c r="AG8" s="37" t="b">
        <v>0</v>
      </c>
      <c r="AH8" s="2" t="str">
        <f>IF(AG8=TRUE,"0.93",IF(ISERROR(AK8),"エラー",IF(AK8&gt;0.93,"0.93",AK8)))</f>
        <v>エラー</v>
      </c>
      <c r="AI8" s="2" t="str">
        <f>IF(AG8=TRUE,"0.51",IF(ISERROR(AL8),"エラー",IF(AL8&gt;0.72,"0.72",AL8)))</f>
        <v>エラー</v>
      </c>
      <c r="AK8" s="2" t="e">
        <f>IF(共通条件・結果!$AA$7="８地域",0.01*(16+19*(2*R8+T8)/P8),0.01*(16+24*(2*R8+T8)/P8))</f>
        <v>#DIV/0!</v>
      </c>
      <c r="AL8" s="2" t="e">
        <f>0.01*(5+20*(3*R8+T8)/P8)</f>
        <v>#DIV/0!</v>
      </c>
      <c r="AN8" s="2">
        <f>IF(AO8="FALSE",H8,IF(L8="風除室",1/((1/H8)+0.1),0.5*H8+0.5*(1/((1/H8)+AO8))))</f>
        <v>0</v>
      </c>
      <c r="AO8" s="19" t="str">
        <f t="shared" ref="AO8:AO19" si="1">IF(L8="","FALSE",IF(L8="雨戸",0.1,IF(L8="ｼｬｯﾀｰ",0.1,IF(L8="障子",0.18,IF(L8="風除室",0.1)))))</f>
        <v>FALSE</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2">IF(D9="","",AD9)</f>
        <v/>
      </c>
      <c r="W9" s="211"/>
      <c r="X9" s="211" t="str">
        <f t="shared" si="0"/>
        <v/>
      </c>
      <c r="Y9" s="211"/>
      <c r="Z9" s="211" t="str">
        <f t="shared" ref="Z9:Z19" si="3">IF(D9="","",D9*F9*AN9)</f>
        <v/>
      </c>
      <c r="AA9" s="212"/>
      <c r="AD9" s="2" t="e">
        <f t="shared" ref="AD9:AD19" si="4">D9*F9*J9*$V$4*AH9</f>
        <v>#VALUE!</v>
      </c>
      <c r="AE9" s="2" t="e">
        <f t="shared" ref="AE9:AE19" si="5">D9*F9*J9*$X$4*AI9</f>
        <v>#VALUE!</v>
      </c>
      <c r="AG9" s="37"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IF(共通条件・結果!$AA$7="８地域",0.01*(16+19*(2*R9+T9)/P9),0.01*(16+24*(2*R9+T9)/P9))</f>
        <v>#DIV/0!</v>
      </c>
      <c r="AL9" s="2" t="e">
        <f t="shared" ref="AL9:AL19" si="8">0.01*(5+20*(3*R9+T9)/P9)</f>
        <v>#DIV/0!</v>
      </c>
      <c r="AN9" s="2">
        <f t="shared" ref="AN9:AN19" si="9">IF(AO9="FALSE",H9,IF(L9="風除室",1/((1/H9)+0.1),0.5*H9+0.5*(1/((1/H9)+AO9))))</f>
        <v>0</v>
      </c>
      <c r="AO9" s="19" t="str">
        <f t="shared" si="1"/>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2"/>
        <v/>
      </c>
      <c r="W10" s="211"/>
      <c r="X10" s="211" t="str">
        <f t="shared" si="0"/>
        <v/>
      </c>
      <c r="Y10" s="211"/>
      <c r="Z10" s="211" t="str">
        <f t="shared" si="3"/>
        <v/>
      </c>
      <c r="AA10" s="212"/>
      <c r="AD10" s="2" t="e">
        <f t="shared" si="4"/>
        <v>#VALUE!</v>
      </c>
      <c r="AE10" s="2" t="e">
        <f t="shared" si="5"/>
        <v>#VALUE!</v>
      </c>
      <c r="AG10" s="37" t="b">
        <v>0</v>
      </c>
      <c r="AH10" s="2" t="str">
        <f t="shared" si="6"/>
        <v>エラー</v>
      </c>
      <c r="AI10" s="2" t="str">
        <f t="shared" si="7"/>
        <v>エラー</v>
      </c>
      <c r="AK10" s="2" t="e">
        <f>IF(共通条件・結果!$AA$7="８地域",0.01*(16+19*(2*R10+T10)/P10),0.01*(16+24*(2*R10+T10)/P10))</f>
        <v>#DIV/0!</v>
      </c>
      <c r="AL10" s="2" t="e">
        <f t="shared" si="8"/>
        <v>#DIV/0!</v>
      </c>
      <c r="AN10" s="2">
        <f t="shared" si="9"/>
        <v>0</v>
      </c>
      <c r="AO10" s="19" t="str">
        <f t="shared" si="1"/>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2"/>
        <v/>
      </c>
      <c r="W11" s="211"/>
      <c r="X11" s="211" t="str">
        <f t="shared" si="0"/>
        <v/>
      </c>
      <c r="Y11" s="211"/>
      <c r="Z11" s="211" t="str">
        <f t="shared" si="3"/>
        <v/>
      </c>
      <c r="AA11" s="212"/>
      <c r="AD11" s="2" t="e">
        <f t="shared" si="4"/>
        <v>#VALUE!</v>
      </c>
      <c r="AE11" s="2" t="e">
        <f t="shared" si="5"/>
        <v>#VALUE!</v>
      </c>
      <c r="AG11" s="37" t="b">
        <v>0</v>
      </c>
      <c r="AH11" s="2" t="str">
        <f t="shared" si="6"/>
        <v>エラー</v>
      </c>
      <c r="AI11" s="2" t="str">
        <f t="shared" si="7"/>
        <v>エラー</v>
      </c>
      <c r="AK11" s="2" t="e">
        <f>IF(共通条件・結果!$AA$7="８地域",0.01*(16+19*(2*R11+T11)/P11),0.01*(16+24*(2*R11+T11)/P11))</f>
        <v>#DIV/0!</v>
      </c>
      <c r="AL11" s="2" t="e">
        <f t="shared" si="8"/>
        <v>#DIV/0!</v>
      </c>
      <c r="AN11" s="2">
        <f t="shared" si="9"/>
        <v>0</v>
      </c>
      <c r="AO11" s="19" t="str">
        <f t="shared" si="1"/>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2"/>
        <v/>
      </c>
      <c r="W12" s="210"/>
      <c r="X12" s="209" t="str">
        <f t="shared" si="0"/>
        <v/>
      </c>
      <c r="Y12" s="210"/>
      <c r="Z12" s="209" t="str">
        <f t="shared" si="3"/>
        <v/>
      </c>
      <c r="AA12" s="232"/>
      <c r="AD12" s="2" t="e">
        <f t="shared" si="4"/>
        <v>#VALUE!</v>
      </c>
      <c r="AE12" s="2" t="e">
        <f t="shared" si="5"/>
        <v>#VALUE!</v>
      </c>
      <c r="AG12" s="37" t="b">
        <v>0</v>
      </c>
      <c r="AH12" s="2" t="str">
        <f t="shared" si="6"/>
        <v>エラー</v>
      </c>
      <c r="AI12" s="2" t="str">
        <f t="shared" si="7"/>
        <v>エラー</v>
      </c>
      <c r="AK12" s="2" t="e">
        <f>IF(共通条件・結果!$AA$7="８地域",0.01*(16+19*(2*R12+T12)/P12),0.01*(16+24*(2*R12+T12)/P12))</f>
        <v>#DIV/0!</v>
      </c>
      <c r="AL12" s="2" t="e">
        <f t="shared" si="8"/>
        <v>#DIV/0!</v>
      </c>
      <c r="AN12" s="2">
        <f t="shared" si="9"/>
        <v>0</v>
      </c>
      <c r="AO12" s="19" t="str">
        <f t="shared" si="1"/>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2"/>
        <v/>
      </c>
      <c r="W13" s="210"/>
      <c r="X13" s="209" t="str">
        <f t="shared" si="0"/>
        <v/>
      </c>
      <c r="Y13" s="210"/>
      <c r="Z13" s="209" t="str">
        <f t="shared" si="3"/>
        <v/>
      </c>
      <c r="AA13" s="232"/>
      <c r="AD13" s="2" t="e">
        <f t="shared" si="4"/>
        <v>#VALUE!</v>
      </c>
      <c r="AE13" s="2" t="e">
        <f t="shared" si="5"/>
        <v>#VALUE!</v>
      </c>
      <c r="AG13" s="37" t="b">
        <v>0</v>
      </c>
      <c r="AH13" s="2" t="str">
        <f t="shared" si="6"/>
        <v>エラー</v>
      </c>
      <c r="AI13" s="2" t="str">
        <f t="shared" si="7"/>
        <v>エラー</v>
      </c>
      <c r="AK13" s="2" t="e">
        <f>IF(共通条件・結果!$AA$7="８地域",0.01*(16+19*(2*R13+T13)/P13),0.01*(16+24*(2*R13+T13)/P13))</f>
        <v>#DIV/0!</v>
      </c>
      <c r="AL13" s="2" t="e">
        <f t="shared" si="8"/>
        <v>#DIV/0!</v>
      </c>
      <c r="AN13" s="2">
        <f t="shared" si="9"/>
        <v>0</v>
      </c>
      <c r="AO13" s="19" t="str">
        <f t="shared" si="1"/>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2"/>
        <v/>
      </c>
      <c r="W14" s="211"/>
      <c r="X14" s="211" t="str">
        <f t="shared" si="0"/>
        <v/>
      </c>
      <c r="Y14" s="211"/>
      <c r="Z14" s="211" t="str">
        <f t="shared" si="3"/>
        <v/>
      </c>
      <c r="AA14" s="212"/>
      <c r="AD14" s="2" t="e">
        <f t="shared" si="4"/>
        <v>#VALUE!</v>
      </c>
      <c r="AE14" s="2" t="e">
        <f t="shared" si="5"/>
        <v>#VALUE!</v>
      </c>
      <c r="AG14" s="37" t="b">
        <v>0</v>
      </c>
      <c r="AH14" s="2" t="str">
        <f t="shared" si="6"/>
        <v>エラー</v>
      </c>
      <c r="AI14" s="2" t="str">
        <f t="shared" si="7"/>
        <v>エラー</v>
      </c>
      <c r="AK14" s="2" t="e">
        <f>IF(共通条件・結果!$AA$7="８地域",0.01*(16+19*(2*R14+T14)/P14),0.01*(16+24*(2*R14+T14)/P14))</f>
        <v>#DIV/0!</v>
      </c>
      <c r="AL14" s="2" t="e">
        <f t="shared" si="8"/>
        <v>#DIV/0!</v>
      </c>
      <c r="AN14" s="2">
        <f t="shared" si="9"/>
        <v>0</v>
      </c>
      <c r="AO14" s="19" t="str">
        <f t="shared" si="1"/>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2"/>
        <v/>
      </c>
      <c r="W15" s="210"/>
      <c r="X15" s="211" t="str">
        <f t="shared" si="0"/>
        <v/>
      </c>
      <c r="Y15" s="211"/>
      <c r="Z15" s="211" t="str">
        <f t="shared" si="3"/>
        <v/>
      </c>
      <c r="AA15" s="212"/>
      <c r="AD15" s="2" t="e">
        <f t="shared" si="4"/>
        <v>#VALUE!</v>
      </c>
      <c r="AE15" s="2" t="e">
        <f t="shared" si="5"/>
        <v>#VALUE!</v>
      </c>
      <c r="AG15" s="37" t="b">
        <v>0</v>
      </c>
      <c r="AH15" s="2" t="str">
        <f t="shared" si="6"/>
        <v>エラー</v>
      </c>
      <c r="AI15" s="2" t="str">
        <f t="shared" si="7"/>
        <v>エラー</v>
      </c>
      <c r="AK15" s="2" t="e">
        <f>IF(共通条件・結果!$AA$7="８地域",0.01*(16+19*(2*R15+T15)/P15),0.01*(16+24*(2*R15+T15)/P15))</f>
        <v>#DIV/0!</v>
      </c>
      <c r="AL15" s="2" t="e">
        <f t="shared" si="8"/>
        <v>#DIV/0!</v>
      </c>
      <c r="AN15" s="2">
        <f t="shared" si="9"/>
        <v>0</v>
      </c>
      <c r="AO15" s="19" t="str">
        <f t="shared" si="1"/>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2"/>
        <v/>
      </c>
      <c r="W16" s="210"/>
      <c r="X16" s="211" t="str">
        <f t="shared" si="0"/>
        <v/>
      </c>
      <c r="Y16" s="211"/>
      <c r="Z16" s="211" t="str">
        <f t="shared" si="3"/>
        <v/>
      </c>
      <c r="AA16" s="212"/>
      <c r="AD16" s="2" t="e">
        <f t="shared" si="4"/>
        <v>#VALUE!</v>
      </c>
      <c r="AE16" s="2" t="e">
        <f t="shared" si="5"/>
        <v>#VALUE!</v>
      </c>
      <c r="AG16" s="37" t="b">
        <v>0</v>
      </c>
      <c r="AH16" s="2" t="str">
        <f t="shared" si="6"/>
        <v>エラー</v>
      </c>
      <c r="AI16" s="2" t="str">
        <f t="shared" si="7"/>
        <v>エラー</v>
      </c>
      <c r="AK16" s="2" t="e">
        <f>IF(共通条件・結果!$AA$7="８地域",0.01*(16+19*(2*R16+T16)/P16),0.01*(16+24*(2*R16+T16)/P16))</f>
        <v>#DIV/0!</v>
      </c>
      <c r="AL16" s="2" t="e">
        <f t="shared" si="8"/>
        <v>#DIV/0!</v>
      </c>
      <c r="AN16" s="2">
        <f t="shared" si="9"/>
        <v>0</v>
      </c>
      <c r="AO16" s="19" t="str">
        <f t="shared" si="1"/>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2"/>
        <v/>
      </c>
      <c r="W17" s="210"/>
      <c r="X17" s="211" t="str">
        <f t="shared" si="0"/>
        <v/>
      </c>
      <c r="Y17" s="211"/>
      <c r="Z17" s="211" t="str">
        <f t="shared" si="3"/>
        <v/>
      </c>
      <c r="AA17" s="212"/>
      <c r="AD17" s="2" t="e">
        <f t="shared" si="4"/>
        <v>#VALUE!</v>
      </c>
      <c r="AE17" s="2" t="e">
        <f t="shared" si="5"/>
        <v>#VALUE!</v>
      </c>
      <c r="AG17" s="37" t="b">
        <v>0</v>
      </c>
      <c r="AH17" s="2" t="str">
        <f t="shared" si="6"/>
        <v>エラー</v>
      </c>
      <c r="AI17" s="2" t="str">
        <f t="shared" si="7"/>
        <v>エラー</v>
      </c>
      <c r="AK17" s="2" t="e">
        <f>IF(共通条件・結果!$AA$7="８地域",0.01*(16+19*(2*R17+T17)/P17),0.01*(16+24*(2*R17+T17)/P17))</f>
        <v>#DIV/0!</v>
      </c>
      <c r="AL17" s="2" t="e">
        <f t="shared" si="8"/>
        <v>#DIV/0!</v>
      </c>
      <c r="AN17" s="2">
        <f t="shared" si="9"/>
        <v>0</v>
      </c>
      <c r="AO17" s="19" t="str">
        <f t="shared" si="1"/>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2"/>
        <v/>
      </c>
      <c r="W18" s="210"/>
      <c r="X18" s="211" t="str">
        <f t="shared" si="0"/>
        <v/>
      </c>
      <c r="Y18" s="211"/>
      <c r="Z18" s="211" t="str">
        <f t="shared" si="3"/>
        <v/>
      </c>
      <c r="AA18" s="212"/>
      <c r="AD18" s="2" t="e">
        <f t="shared" si="4"/>
        <v>#VALUE!</v>
      </c>
      <c r="AE18" s="2" t="e">
        <f t="shared" si="5"/>
        <v>#VALUE!</v>
      </c>
      <c r="AG18" s="37" t="b">
        <v>0</v>
      </c>
      <c r="AH18" s="2" t="str">
        <f t="shared" si="6"/>
        <v>エラー</v>
      </c>
      <c r="AI18" s="2" t="str">
        <f t="shared" si="7"/>
        <v>エラー</v>
      </c>
      <c r="AK18" s="2" t="e">
        <f>IF(共通条件・結果!$AA$7="８地域",0.01*(16+19*(2*R18+T18)/P18),0.01*(16+24*(2*R18+T18)/P18))</f>
        <v>#DIV/0!</v>
      </c>
      <c r="AL18" s="2" t="e">
        <f t="shared" si="8"/>
        <v>#DIV/0!</v>
      </c>
      <c r="AN18" s="2">
        <f t="shared" si="9"/>
        <v>0</v>
      </c>
      <c r="AO18" s="19" t="str">
        <f t="shared" si="1"/>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2"/>
        <v/>
      </c>
      <c r="W19" s="210"/>
      <c r="X19" s="211" t="str">
        <f t="shared" si="0"/>
        <v/>
      </c>
      <c r="Y19" s="211"/>
      <c r="Z19" s="220" t="str">
        <f t="shared" si="3"/>
        <v/>
      </c>
      <c r="AA19" s="223"/>
      <c r="AD19" s="2" t="e">
        <f t="shared" si="4"/>
        <v>#VALUE!</v>
      </c>
      <c r="AE19" s="2" t="e">
        <f t="shared" si="5"/>
        <v>#VALUE!</v>
      </c>
      <c r="AG19" s="37" t="b">
        <v>0</v>
      </c>
      <c r="AH19" s="2" t="str">
        <f t="shared" si="6"/>
        <v>エラー</v>
      </c>
      <c r="AI19" s="2" t="str">
        <f t="shared" si="7"/>
        <v>エラー</v>
      </c>
      <c r="AK19" s="2" t="e">
        <f>IF(共通条件・結果!$AA$7="８地域",0.01*(16+19*(2*R19+T19)/P19),0.01*(16+24*(2*R19+T19)/P19))</f>
        <v>#DIV/0!</v>
      </c>
      <c r="AL19" s="2" t="e">
        <f t="shared" si="8"/>
        <v>#DIV/0!</v>
      </c>
      <c r="AN19" s="2">
        <f t="shared" si="9"/>
        <v>0</v>
      </c>
      <c r="AO19" s="19" t="str">
        <f t="shared" si="1"/>
        <v>FALSE</v>
      </c>
    </row>
    <row r="20" spans="2:41" s="2" customFormat="1" ht="21.95" customHeight="1" thickBot="1">
      <c r="B20" s="194" t="s">
        <v>199</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c r="U28" s="275"/>
      <c r="V28" s="264" t="str">
        <f>IF(N28="","",N28*P28*R28*0.034*$V$4)</f>
        <v/>
      </c>
      <c r="W28" s="264"/>
      <c r="X28" s="264" t="str">
        <f>IF(N28="","",IF(ISERROR(N28*P28*R28*0.034*$X$4),"-",N28*P28*R28*0.034*$X$4))</f>
        <v/>
      </c>
      <c r="Y28" s="264"/>
      <c r="Z28" s="264" t="str">
        <f>IF(N28="","",N28*P28*AN28)</f>
        <v/>
      </c>
      <c r="AA28" s="265"/>
      <c r="AD28" s="37"/>
      <c r="AN28" s="2">
        <f>IF(AO28="FALSE",R28,IF(T28="風除室",1/((1/R28)+0.1),0.5*R28+0.5*(1/((1/R28)+AO28))))</f>
        <v>0</v>
      </c>
      <c r="AO28" s="19" t="str">
        <f>IF(T28="","FALSE",IF(T28="雨戸",0.1,IF(T28="ｼｬｯﾀｰ",0.1,IF(T28="障子",0.18,IF(T28="風除室",0.1)))))</f>
        <v>FALSE</v>
      </c>
    </row>
    <row r="29" spans="2:41" s="2" customFormat="1" ht="21.95" customHeight="1" thickBot="1">
      <c r="J29" s="194" t="s">
        <v>200</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0">IF(L36="","",L36-N36)</f>
        <v/>
      </c>
      <c r="Q36" s="229"/>
      <c r="R36" s="226"/>
      <c r="S36" s="227"/>
      <c r="T36" s="209" t="str">
        <f t="shared" ref="T36:T39" si="11">IF(P36="","",P36*R36*0.034*$V$4)</f>
        <v/>
      </c>
      <c r="U36" s="210"/>
      <c r="V36" s="209" t="str">
        <f t="shared" ref="V36:V39" si="12">IF(P36="","",IF(ISERROR(P36*R36*0.034*$X$4),"-",P36*R36*0.034*$X$4))</f>
        <v/>
      </c>
      <c r="W36" s="210"/>
      <c r="X36" s="209" t="str">
        <f t="shared" ref="X36:X39" si="13">IF(R36="","",R36*P36)</f>
        <v/>
      </c>
      <c r="Y36" s="232"/>
      <c r="AD36" s="37"/>
      <c r="AE36" s="37"/>
      <c r="AF36" s="37"/>
    </row>
    <row r="37" spans="2:41" s="2" customFormat="1" ht="21.95" customHeight="1">
      <c r="J37" s="224"/>
      <c r="K37" s="225"/>
      <c r="L37" s="226"/>
      <c r="M37" s="227"/>
      <c r="N37" s="226"/>
      <c r="O37" s="227"/>
      <c r="P37" s="228" t="str">
        <f t="shared" si="10"/>
        <v/>
      </c>
      <c r="Q37" s="229"/>
      <c r="R37" s="226"/>
      <c r="S37" s="227"/>
      <c r="T37" s="209" t="str">
        <f t="shared" si="11"/>
        <v/>
      </c>
      <c r="U37" s="210"/>
      <c r="V37" s="209" t="str">
        <f t="shared" si="12"/>
        <v/>
      </c>
      <c r="W37" s="210"/>
      <c r="X37" s="209" t="str">
        <f t="shared" si="13"/>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1"/>
        <v/>
      </c>
      <c r="U38" s="211"/>
      <c r="V38" s="209" t="str">
        <f t="shared" si="12"/>
        <v/>
      </c>
      <c r="W38" s="210"/>
      <c r="X38" s="211" t="str">
        <f t="shared" si="13"/>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1"/>
        <v/>
      </c>
      <c r="U39" s="220"/>
      <c r="V39" s="221" t="str">
        <f t="shared" si="12"/>
        <v/>
      </c>
      <c r="W39" s="222"/>
      <c r="X39" s="220" t="str">
        <f t="shared" si="13"/>
        <v/>
      </c>
      <c r="Y39" s="223"/>
      <c r="AD39" s="37"/>
      <c r="AE39" s="37"/>
      <c r="AF39" s="37"/>
    </row>
    <row r="40" spans="2:41" s="2" customFormat="1" ht="21.95" customHeight="1" thickBot="1">
      <c r="J40" s="194" t="s">
        <v>201</v>
      </c>
      <c r="K40" s="195"/>
      <c r="L40" s="195"/>
      <c r="M40" s="195"/>
      <c r="N40" s="195"/>
      <c r="O40" s="195"/>
      <c r="P40" s="195"/>
      <c r="Q40" s="195"/>
      <c r="R40" s="195"/>
      <c r="S40" s="195"/>
      <c r="T40" s="196">
        <f>SUM(T35:U39)</f>
        <v>0</v>
      </c>
      <c r="U40" s="196"/>
      <c r="V40" s="196">
        <f>IF(共通条件・結果!AA7="８地域","-",SUM(V35:W39))</f>
        <v>0</v>
      </c>
      <c r="W40" s="196"/>
      <c r="X40" s="196">
        <f>SUM(X35:Y39)</f>
        <v>0</v>
      </c>
      <c r="Y40" s="197"/>
    </row>
    <row r="41" spans="2:41" s="2" customFormat="1" ht="12">
      <c r="J41" s="52" t="s">
        <v>157</v>
      </c>
    </row>
    <row r="42" spans="2:41" s="2" customFormat="1" ht="21.95" customHeight="1" thickBot="1">
      <c r="B42" s="4" t="s">
        <v>202</v>
      </c>
    </row>
    <row r="43" spans="2:41" s="2" customFormat="1" ht="21.95" customHeight="1">
      <c r="B43" s="198" t="s">
        <v>185</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8">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1942" priority="393" stopIfTrue="1">
      <formula>$AE$2&lt;&gt;2</formula>
    </cfRule>
    <cfRule type="expression" dxfId="1941" priority="394" stopIfTrue="1">
      <formula>$AE$2&lt;&gt;2</formula>
    </cfRule>
  </conditionalFormatting>
  <conditionalFormatting sqref="D8:E8">
    <cfRule type="expression" dxfId="1940" priority="391" stopIfTrue="1">
      <formula>$AE$2&lt;&gt;2</formula>
    </cfRule>
    <cfRule type="expression" dxfId="1939" priority="392" stopIfTrue="1">
      <formula>$AE$2&lt;&gt;2</formula>
    </cfRule>
  </conditionalFormatting>
  <conditionalFormatting sqref="F8:G8">
    <cfRule type="expression" dxfId="1938" priority="389" stopIfTrue="1">
      <formula>$AE$2&lt;&gt;2</formula>
    </cfRule>
    <cfRule type="expression" dxfId="1937" priority="390" stopIfTrue="1">
      <formula>$AE$2&lt;&gt;2</formula>
    </cfRule>
  </conditionalFormatting>
  <conditionalFormatting sqref="H8:I8">
    <cfRule type="expression" dxfId="1936" priority="387" stopIfTrue="1">
      <formula>$AE$2&lt;&gt;2</formula>
    </cfRule>
    <cfRule type="expression" dxfId="1935" priority="388" stopIfTrue="1">
      <formula>$AE$2&lt;&gt;2</formula>
    </cfRule>
  </conditionalFormatting>
  <conditionalFormatting sqref="J8:K8">
    <cfRule type="expression" dxfId="1934" priority="385" stopIfTrue="1">
      <formula>$AE$2&lt;&gt;2</formula>
    </cfRule>
    <cfRule type="expression" dxfId="1933" priority="386" stopIfTrue="1">
      <formula>$AE$2&lt;&gt;2</formula>
    </cfRule>
  </conditionalFormatting>
  <conditionalFormatting sqref="L8:M8">
    <cfRule type="expression" dxfId="1932" priority="383" stopIfTrue="1">
      <formula>$AE$2&lt;&gt;2</formula>
    </cfRule>
    <cfRule type="expression" dxfId="1931" priority="384" stopIfTrue="1">
      <formula>$AE$2&lt;&gt;2</formula>
    </cfRule>
  </conditionalFormatting>
  <conditionalFormatting sqref="N8:O8">
    <cfRule type="expression" dxfId="1930" priority="381" stopIfTrue="1">
      <formula>$AE$2&lt;&gt;2</formula>
    </cfRule>
    <cfRule type="expression" dxfId="1929" priority="382" stopIfTrue="1">
      <formula>$AE$2&lt;&gt;2</formula>
    </cfRule>
  </conditionalFormatting>
  <conditionalFormatting sqref="P8:Q8">
    <cfRule type="expression" dxfId="1928" priority="379" stopIfTrue="1">
      <formula>$AE$2&lt;&gt;2</formula>
    </cfRule>
    <cfRule type="expression" dxfId="1927" priority="380" stopIfTrue="1">
      <formula>$AE$2&lt;&gt;2</formula>
    </cfRule>
  </conditionalFormatting>
  <conditionalFormatting sqref="R8:S8">
    <cfRule type="expression" dxfId="1926" priority="377" stopIfTrue="1">
      <formula>$AE$2&lt;&gt;2</formula>
    </cfRule>
    <cfRule type="expression" dxfId="1925" priority="378" stopIfTrue="1">
      <formula>$AE$2&lt;&gt;2</formula>
    </cfRule>
  </conditionalFormatting>
  <conditionalFormatting sqref="T8:U8">
    <cfRule type="expression" dxfId="1924" priority="375" stopIfTrue="1">
      <formula>$AE$2&lt;&gt;2</formula>
    </cfRule>
    <cfRule type="expression" dxfId="1923" priority="376" stopIfTrue="1">
      <formula>$AE$2&lt;&gt;2</formula>
    </cfRule>
  </conditionalFormatting>
  <conditionalFormatting sqref="B9:C9">
    <cfRule type="expression" dxfId="1922" priority="373" stopIfTrue="1">
      <formula>$AE$2&lt;&gt;2</formula>
    </cfRule>
    <cfRule type="expression" dxfId="1921" priority="374" stopIfTrue="1">
      <formula>$AE$2&lt;&gt;2</formula>
    </cfRule>
  </conditionalFormatting>
  <conditionalFormatting sqref="D9:E9">
    <cfRule type="expression" dxfId="1920" priority="371" stopIfTrue="1">
      <formula>$AE$2&lt;&gt;2</formula>
    </cfRule>
    <cfRule type="expression" dxfId="1919" priority="372" stopIfTrue="1">
      <formula>$AE$2&lt;&gt;2</formula>
    </cfRule>
  </conditionalFormatting>
  <conditionalFormatting sqref="F9:G9">
    <cfRule type="expression" dxfId="1918" priority="369" stopIfTrue="1">
      <formula>$AE$2&lt;&gt;2</formula>
    </cfRule>
    <cfRule type="expression" dxfId="1917" priority="370" stopIfTrue="1">
      <formula>$AE$2&lt;&gt;2</formula>
    </cfRule>
  </conditionalFormatting>
  <conditionalFormatting sqref="H9:I9">
    <cfRule type="expression" dxfId="1916" priority="367" stopIfTrue="1">
      <formula>$AE$2&lt;&gt;2</formula>
    </cfRule>
    <cfRule type="expression" dxfId="1915" priority="368" stopIfTrue="1">
      <formula>$AE$2&lt;&gt;2</formula>
    </cfRule>
  </conditionalFormatting>
  <conditionalFormatting sqref="J9:K9">
    <cfRule type="expression" dxfId="1914" priority="365" stopIfTrue="1">
      <formula>$AE$2&lt;&gt;2</formula>
    </cfRule>
    <cfRule type="expression" dxfId="1913" priority="366" stopIfTrue="1">
      <formula>$AE$2&lt;&gt;2</formula>
    </cfRule>
  </conditionalFormatting>
  <conditionalFormatting sqref="L9:M9">
    <cfRule type="expression" dxfId="1912" priority="363" stopIfTrue="1">
      <formula>$AE$2&lt;&gt;2</formula>
    </cfRule>
    <cfRule type="expression" dxfId="1911" priority="364" stopIfTrue="1">
      <formula>$AE$2&lt;&gt;2</formula>
    </cfRule>
  </conditionalFormatting>
  <conditionalFormatting sqref="N9:O9">
    <cfRule type="expression" dxfId="1910" priority="361" stopIfTrue="1">
      <formula>$AE$2&lt;&gt;2</formula>
    </cfRule>
    <cfRule type="expression" dxfId="1909" priority="362" stopIfTrue="1">
      <formula>$AE$2&lt;&gt;2</formula>
    </cfRule>
  </conditionalFormatting>
  <conditionalFormatting sqref="P9:Q9">
    <cfRule type="expression" dxfId="1908" priority="359" stopIfTrue="1">
      <formula>$AE$2&lt;&gt;2</formula>
    </cfRule>
    <cfRule type="expression" dxfId="1907" priority="360" stopIfTrue="1">
      <formula>$AE$2&lt;&gt;2</formula>
    </cfRule>
  </conditionalFormatting>
  <conditionalFormatting sqref="R9:S9">
    <cfRule type="expression" dxfId="1906" priority="357" stopIfTrue="1">
      <formula>$AE$2&lt;&gt;2</formula>
    </cfRule>
    <cfRule type="expression" dxfId="1905" priority="358" stopIfTrue="1">
      <formula>$AE$2&lt;&gt;2</formula>
    </cfRule>
  </conditionalFormatting>
  <conditionalFormatting sqref="T9:U9">
    <cfRule type="expression" dxfId="1904" priority="355" stopIfTrue="1">
      <formula>$AE$2&lt;&gt;2</formula>
    </cfRule>
    <cfRule type="expression" dxfId="1903" priority="356" stopIfTrue="1">
      <formula>$AE$2&lt;&gt;2</formula>
    </cfRule>
  </conditionalFormatting>
  <conditionalFormatting sqref="B10:C10">
    <cfRule type="expression" dxfId="1902" priority="353" stopIfTrue="1">
      <formula>$AE$2&lt;&gt;2</formula>
    </cfRule>
    <cfRule type="expression" dxfId="1901" priority="354" stopIfTrue="1">
      <formula>$AE$2&lt;&gt;2</formula>
    </cfRule>
  </conditionalFormatting>
  <conditionalFormatting sqref="D10:E10">
    <cfRule type="expression" dxfId="1900" priority="351" stopIfTrue="1">
      <formula>$AE$2&lt;&gt;2</formula>
    </cfRule>
    <cfRule type="expression" dxfId="1899" priority="352" stopIfTrue="1">
      <formula>$AE$2&lt;&gt;2</formula>
    </cfRule>
  </conditionalFormatting>
  <conditionalFormatting sqref="F10:G10">
    <cfRule type="expression" dxfId="1898" priority="349" stopIfTrue="1">
      <formula>$AE$2&lt;&gt;2</formula>
    </cfRule>
    <cfRule type="expression" dxfId="1897" priority="350" stopIfTrue="1">
      <formula>$AE$2&lt;&gt;2</formula>
    </cfRule>
  </conditionalFormatting>
  <conditionalFormatting sqref="H10:I10">
    <cfRule type="expression" dxfId="1896" priority="347" stopIfTrue="1">
      <formula>$AE$2&lt;&gt;2</formula>
    </cfRule>
    <cfRule type="expression" dxfId="1895" priority="348" stopIfTrue="1">
      <formula>$AE$2&lt;&gt;2</formula>
    </cfRule>
  </conditionalFormatting>
  <conditionalFormatting sqref="J10:K10">
    <cfRule type="expression" dxfId="1894" priority="345" stopIfTrue="1">
      <formula>$AE$2&lt;&gt;2</formula>
    </cfRule>
    <cfRule type="expression" dxfId="1893" priority="346" stopIfTrue="1">
      <formula>$AE$2&lt;&gt;2</formula>
    </cfRule>
  </conditionalFormatting>
  <conditionalFormatting sqref="L10:M10">
    <cfRule type="expression" dxfId="1892" priority="343" stopIfTrue="1">
      <formula>$AE$2&lt;&gt;2</formula>
    </cfRule>
    <cfRule type="expression" dxfId="1891" priority="344" stopIfTrue="1">
      <formula>$AE$2&lt;&gt;2</formula>
    </cfRule>
  </conditionalFormatting>
  <conditionalFormatting sqref="N10:O10">
    <cfRule type="expression" dxfId="1890" priority="341" stopIfTrue="1">
      <formula>$AE$2&lt;&gt;2</formula>
    </cfRule>
    <cfRule type="expression" dxfId="1889" priority="342" stopIfTrue="1">
      <formula>$AE$2&lt;&gt;2</formula>
    </cfRule>
  </conditionalFormatting>
  <conditionalFormatting sqref="P10:Q10">
    <cfRule type="expression" dxfId="1888" priority="339" stopIfTrue="1">
      <formula>$AE$2&lt;&gt;2</formula>
    </cfRule>
    <cfRule type="expression" dxfId="1887" priority="340" stopIfTrue="1">
      <formula>$AE$2&lt;&gt;2</formula>
    </cfRule>
  </conditionalFormatting>
  <conditionalFormatting sqref="R10:S10">
    <cfRule type="expression" dxfId="1886" priority="337" stopIfTrue="1">
      <formula>$AE$2&lt;&gt;2</formula>
    </cfRule>
    <cfRule type="expression" dxfId="1885" priority="338" stopIfTrue="1">
      <formula>$AE$2&lt;&gt;2</formula>
    </cfRule>
  </conditionalFormatting>
  <conditionalFormatting sqref="T10:U10">
    <cfRule type="expression" dxfId="1884" priority="335" stopIfTrue="1">
      <formula>$AE$2&lt;&gt;2</formula>
    </cfRule>
    <cfRule type="expression" dxfId="1883" priority="336" stopIfTrue="1">
      <formula>$AE$2&lt;&gt;2</formula>
    </cfRule>
  </conditionalFormatting>
  <conditionalFormatting sqref="B11:C11">
    <cfRule type="expression" dxfId="1882" priority="333" stopIfTrue="1">
      <formula>$AE$2&lt;&gt;2</formula>
    </cfRule>
    <cfRule type="expression" dxfId="1881" priority="334" stopIfTrue="1">
      <formula>$AE$2&lt;&gt;2</formula>
    </cfRule>
  </conditionalFormatting>
  <conditionalFormatting sqref="D11:E11">
    <cfRule type="expression" dxfId="1880" priority="331" stopIfTrue="1">
      <formula>$AE$2&lt;&gt;2</formula>
    </cfRule>
    <cfRule type="expression" dxfId="1879" priority="332" stopIfTrue="1">
      <formula>$AE$2&lt;&gt;2</formula>
    </cfRule>
  </conditionalFormatting>
  <conditionalFormatting sqref="F11:G11">
    <cfRule type="expression" dxfId="1878" priority="329" stopIfTrue="1">
      <formula>$AE$2&lt;&gt;2</formula>
    </cfRule>
    <cfRule type="expression" dxfId="1877" priority="330" stopIfTrue="1">
      <formula>$AE$2&lt;&gt;2</formula>
    </cfRule>
  </conditionalFormatting>
  <conditionalFormatting sqref="H11:I11">
    <cfRule type="expression" dxfId="1876" priority="327" stopIfTrue="1">
      <formula>$AE$2&lt;&gt;2</formula>
    </cfRule>
    <cfRule type="expression" dxfId="1875" priority="328" stopIfTrue="1">
      <formula>$AE$2&lt;&gt;2</formula>
    </cfRule>
  </conditionalFormatting>
  <conditionalFormatting sqref="J11:K11">
    <cfRule type="expression" dxfId="1874" priority="325" stopIfTrue="1">
      <formula>$AE$2&lt;&gt;2</formula>
    </cfRule>
    <cfRule type="expression" dxfId="1873" priority="326" stopIfTrue="1">
      <formula>$AE$2&lt;&gt;2</formula>
    </cfRule>
  </conditionalFormatting>
  <conditionalFormatting sqref="L11:M11">
    <cfRule type="expression" dxfId="1872" priority="323" stopIfTrue="1">
      <formula>$AE$2&lt;&gt;2</formula>
    </cfRule>
    <cfRule type="expression" dxfId="1871" priority="324" stopIfTrue="1">
      <formula>$AE$2&lt;&gt;2</formula>
    </cfRule>
  </conditionalFormatting>
  <conditionalFormatting sqref="N11:O11">
    <cfRule type="expression" dxfId="1870" priority="321" stopIfTrue="1">
      <formula>$AE$2&lt;&gt;2</formula>
    </cfRule>
    <cfRule type="expression" dxfId="1869" priority="322" stopIfTrue="1">
      <formula>$AE$2&lt;&gt;2</formula>
    </cfRule>
  </conditionalFormatting>
  <conditionalFormatting sqref="P11:Q11">
    <cfRule type="expression" dxfId="1868" priority="319" stopIfTrue="1">
      <formula>$AE$2&lt;&gt;2</formula>
    </cfRule>
    <cfRule type="expression" dxfId="1867" priority="320" stopIfTrue="1">
      <formula>$AE$2&lt;&gt;2</formula>
    </cfRule>
  </conditionalFormatting>
  <conditionalFormatting sqref="R11:S11">
    <cfRule type="expression" dxfId="1866" priority="317" stopIfTrue="1">
      <formula>$AE$2&lt;&gt;2</formula>
    </cfRule>
    <cfRule type="expression" dxfId="1865" priority="318" stopIfTrue="1">
      <formula>$AE$2&lt;&gt;2</formula>
    </cfRule>
  </conditionalFormatting>
  <conditionalFormatting sqref="T11:U11">
    <cfRule type="expression" dxfId="1864" priority="315" stopIfTrue="1">
      <formula>$AE$2&lt;&gt;2</formula>
    </cfRule>
    <cfRule type="expression" dxfId="1863" priority="316" stopIfTrue="1">
      <formula>$AE$2&lt;&gt;2</formula>
    </cfRule>
  </conditionalFormatting>
  <conditionalFormatting sqref="B12:C12">
    <cfRule type="expression" dxfId="1862" priority="313" stopIfTrue="1">
      <formula>$AE$2&lt;&gt;2</formula>
    </cfRule>
    <cfRule type="expression" dxfId="1861" priority="314" stopIfTrue="1">
      <formula>$AE$2&lt;&gt;2</formula>
    </cfRule>
  </conditionalFormatting>
  <conditionalFormatting sqref="D12:E12">
    <cfRule type="expression" dxfId="1860" priority="311" stopIfTrue="1">
      <formula>$AE$2&lt;&gt;2</formula>
    </cfRule>
    <cfRule type="expression" dxfId="1859" priority="312" stopIfTrue="1">
      <formula>$AE$2&lt;&gt;2</formula>
    </cfRule>
  </conditionalFormatting>
  <conditionalFormatting sqref="F12:G12">
    <cfRule type="expression" dxfId="1858" priority="309" stopIfTrue="1">
      <formula>$AE$2&lt;&gt;2</formula>
    </cfRule>
    <cfRule type="expression" dxfId="1857" priority="310" stopIfTrue="1">
      <formula>$AE$2&lt;&gt;2</formula>
    </cfRule>
  </conditionalFormatting>
  <conditionalFormatting sqref="H12:I12">
    <cfRule type="expression" dxfId="1856" priority="307" stopIfTrue="1">
      <formula>$AE$2&lt;&gt;2</formula>
    </cfRule>
    <cfRule type="expression" dxfId="1855" priority="308" stopIfTrue="1">
      <formula>$AE$2&lt;&gt;2</formula>
    </cfRule>
  </conditionalFormatting>
  <conditionalFormatting sqref="J12:K12">
    <cfRule type="expression" dxfId="1854" priority="305" stopIfTrue="1">
      <formula>$AE$2&lt;&gt;2</formula>
    </cfRule>
    <cfRule type="expression" dxfId="1853" priority="306" stopIfTrue="1">
      <formula>$AE$2&lt;&gt;2</formula>
    </cfRule>
  </conditionalFormatting>
  <conditionalFormatting sqref="L12:M12">
    <cfRule type="expression" dxfId="1852" priority="303" stopIfTrue="1">
      <formula>$AE$2&lt;&gt;2</formula>
    </cfRule>
    <cfRule type="expression" dxfId="1851" priority="304" stopIfTrue="1">
      <formula>$AE$2&lt;&gt;2</formula>
    </cfRule>
  </conditionalFormatting>
  <conditionalFormatting sqref="N12:O12">
    <cfRule type="expression" dxfId="1850" priority="301" stopIfTrue="1">
      <formula>$AE$2&lt;&gt;2</formula>
    </cfRule>
    <cfRule type="expression" dxfId="1849" priority="302" stopIfTrue="1">
      <formula>$AE$2&lt;&gt;2</formula>
    </cfRule>
  </conditionalFormatting>
  <conditionalFormatting sqref="P12:Q12">
    <cfRule type="expression" dxfId="1848" priority="299" stopIfTrue="1">
      <formula>$AE$2&lt;&gt;2</formula>
    </cfRule>
    <cfRule type="expression" dxfId="1847" priority="300" stopIfTrue="1">
      <formula>$AE$2&lt;&gt;2</formula>
    </cfRule>
  </conditionalFormatting>
  <conditionalFormatting sqref="R12:S12">
    <cfRule type="expression" dxfId="1846" priority="297" stopIfTrue="1">
      <formula>$AE$2&lt;&gt;2</formula>
    </cfRule>
    <cfRule type="expression" dxfId="1845" priority="298" stopIfTrue="1">
      <formula>$AE$2&lt;&gt;2</formula>
    </cfRule>
  </conditionalFormatting>
  <conditionalFormatting sqref="T12:U12">
    <cfRule type="expression" dxfId="1844" priority="295" stopIfTrue="1">
      <formula>$AE$2&lt;&gt;2</formula>
    </cfRule>
    <cfRule type="expression" dxfId="1843" priority="296" stopIfTrue="1">
      <formula>$AE$2&lt;&gt;2</formula>
    </cfRule>
  </conditionalFormatting>
  <conditionalFormatting sqref="B13:C13">
    <cfRule type="expression" dxfId="1842" priority="293" stopIfTrue="1">
      <formula>$AE$2&lt;&gt;2</formula>
    </cfRule>
    <cfRule type="expression" dxfId="1841" priority="294" stopIfTrue="1">
      <formula>$AE$2&lt;&gt;2</formula>
    </cfRule>
  </conditionalFormatting>
  <conditionalFormatting sqref="D13:E13">
    <cfRule type="expression" dxfId="1840" priority="291" stopIfTrue="1">
      <formula>$AE$2&lt;&gt;2</formula>
    </cfRule>
    <cfRule type="expression" dxfId="1839" priority="292" stopIfTrue="1">
      <formula>$AE$2&lt;&gt;2</formula>
    </cfRule>
  </conditionalFormatting>
  <conditionalFormatting sqref="F13:G13">
    <cfRule type="expression" dxfId="1838" priority="289" stopIfTrue="1">
      <formula>$AE$2&lt;&gt;2</formula>
    </cfRule>
    <cfRule type="expression" dxfId="1837" priority="290" stopIfTrue="1">
      <formula>$AE$2&lt;&gt;2</formula>
    </cfRule>
  </conditionalFormatting>
  <conditionalFormatting sqref="H13:I13">
    <cfRule type="expression" dxfId="1836" priority="287" stopIfTrue="1">
      <formula>$AE$2&lt;&gt;2</formula>
    </cfRule>
    <cfRule type="expression" dxfId="1835" priority="288" stopIfTrue="1">
      <formula>$AE$2&lt;&gt;2</formula>
    </cfRule>
  </conditionalFormatting>
  <conditionalFormatting sqref="J13:K13">
    <cfRule type="expression" dxfId="1834" priority="285" stopIfTrue="1">
      <formula>$AE$2&lt;&gt;2</formula>
    </cfRule>
    <cfRule type="expression" dxfId="1833" priority="286" stopIfTrue="1">
      <formula>$AE$2&lt;&gt;2</formula>
    </cfRule>
  </conditionalFormatting>
  <conditionalFormatting sqref="L13:M13">
    <cfRule type="expression" dxfId="1832" priority="283" stopIfTrue="1">
      <formula>$AE$2&lt;&gt;2</formula>
    </cfRule>
    <cfRule type="expression" dxfId="1831" priority="284" stopIfTrue="1">
      <formula>$AE$2&lt;&gt;2</formula>
    </cfRule>
  </conditionalFormatting>
  <conditionalFormatting sqref="N13:O13">
    <cfRule type="expression" dxfId="1830" priority="281" stopIfTrue="1">
      <formula>$AE$2&lt;&gt;2</formula>
    </cfRule>
    <cfRule type="expression" dxfId="1829" priority="282" stopIfTrue="1">
      <formula>$AE$2&lt;&gt;2</formula>
    </cfRule>
  </conditionalFormatting>
  <conditionalFormatting sqref="P13:Q13">
    <cfRule type="expression" dxfId="1828" priority="279" stopIfTrue="1">
      <formula>$AE$2&lt;&gt;2</formula>
    </cfRule>
    <cfRule type="expression" dxfId="1827" priority="280" stopIfTrue="1">
      <formula>$AE$2&lt;&gt;2</formula>
    </cfRule>
  </conditionalFormatting>
  <conditionalFormatting sqref="R13:S13">
    <cfRule type="expression" dxfId="1826" priority="277" stopIfTrue="1">
      <formula>$AE$2&lt;&gt;2</formula>
    </cfRule>
    <cfRule type="expression" dxfId="1825" priority="278" stopIfTrue="1">
      <formula>$AE$2&lt;&gt;2</formula>
    </cfRule>
  </conditionalFormatting>
  <conditionalFormatting sqref="T13:U13">
    <cfRule type="expression" dxfId="1824" priority="275" stopIfTrue="1">
      <formula>$AE$2&lt;&gt;2</formula>
    </cfRule>
    <cfRule type="expression" dxfId="1823" priority="276" stopIfTrue="1">
      <formula>$AE$2&lt;&gt;2</formula>
    </cfRule>
  </conditionalFormatting>
  <conditionalFormatting sqref="B14:C14">
    <cfRule type="expression" dxfId="1822" priority="273" stopIfTrue="1">
      <formula>$AE$2&lt;&gt;2</formula>
    </cfRule>
    <cfRule type="expression" dxfId="1821" priority="274" stopIfTrue="1">
      <formula>$AE$2&lt;&gt;2</formula>
    </cfRule>
  </conditionalFormatting>
  <conditionalFormatting sqref="D14:E14">
    <cfRule type="expression" dxfId="1820" priority="271" stopIfTrue="1">
      <formula>$AE$2&lt;&gt;2</formula>
    </cfRule>
    <cfRule type="expression" dxfId="1819" priority="272" stopIfTrue="1">
      <formula>$AE$2&lt;&gt;2</formula>
    </cfRule>
  </conditionalFormatting>
  <conditionalFormatting sqref="F14:G14">
    <cfRule type="expression" dxfId="1818" priority="269" stopIfTrue="1">
      <formula>$AE$2&lt;&gt;2</formula>
    </cfRule>
    <cfRule type="expression" dxfId="1817" priority="270" stopIfTrue="1">
      <formula>$AE$2&lt;&gt;2</formula>
    </cfRule>
  </conditionalFormatting>
  <conditionalFormatting sqref="H14:I14">
    <cfRule type="expression" dxfId="1816" priority="267" stopIfTrue="1">
      <formula>$AE$2&lt;&gt;2</formula>
    </cfRule>
    <cfRule type="expression" dxfId="1815" priority="268" stopIfTrue="1">
      <formula>$AE$2&lt;&gt;2</formula>
    </cfRule>
  </conditionalFormatting>
  <conditionalFormatting sqref="J14:K14">
    <cfRule type="expression" dxfId="1814" priority="265" stopIfTrue="1">
      <formula>$AE$2&lt;&gt;2</formula>
    </cfRule>
    <cfRule type="expression" dxfId="1813" priority="266" stopIfTrue="1">
      <formula>$AE$2&lt;&gt;2</formula>
    </cfRule>
  </conditionalFormatting>
  <conditionalFormatting sqref="L14:M14">
    <cfRule type="expression" dxfId="1812" priority="263" stopIfTrue="1">
      <formula>$AE$2&lt;&gt;2</formula>
    </cfRule>
    <cfRule type="expression" dxfId="1811" priority="264" stopIfTrue="1">
      <formula>$AE$2&lt;&gt;2</formula>
    </cfRule>
  </conditionalFormatting>
  <conditionalFormatting sqref="N14:O14">
    <cfRule type="expression" dxfId="1810" priority="262" stopIfTrue="1">
      <formula>$AE$2&lt;&gt;2</formula>
    </cfRule>
  </conditionalFormatting>
  <conditionalFormatting sqref="N14:O14">
    <cfRule type="expression" dxfId="1809" priority="261" stopIfTrue="1">
      <formula>$AE$2&lt;&gt;2</formula>
    </cfRule>
  </conditionalFormatting>
  <conditionalFormatting sqref="P14:Q14">
    <cfRule type="expression" dxfId="1808" priority="260" stopIfTrue="1">
      <formula>$AE$2&lt;&gt;2</formula>
    </cfRule>
  </conditionalFormatting>
  <conditionalFormatting sqref="P14:Q14">
    <cfRule type="expression" dxfId="1807" priority="259" stopIfTrue="1">
      <formula>$AE$2&lt;&gt;2</formula>
    </cfRule>
  </conditionalFormatting>
  <conditionalFormatting sqref="R14:S14">
    <cfRule type="expression" dxfId="1806" priority="258" stopIfTrue="1">
      <formula>$AE$2&lt;&gt;2</formula>
    </cfRule>
  </conditionalFormatting>
  <conditionalFormatting sqref="R14:S14">
    <cfRule type="expression" dxfId="1805" priority="257" stopIfTrue="1">
      <formula>$AE$2&lt;&gt;2</formula>
    </cfRule>
  </conditionalFormatting>
  <conditionalFormatting sqref="T14:U14">
    <cfRule type="expression" dxfId="1804" priority="256" stopIfTrue="1">
      <formula>$AE$2&lt;&gt;2</formula>
    </cfRule>
  </conditionalFormatting>
  <conditionalFormatting sqref="T14:U14">
    <cfRule type="expression" dxfId="1803" priority="255" stopIfTrue="1">
      <formula>$AE$2&lt;&gt;2</formula>
    </cfRule>
  </conditionalFormatting>
  <conditionalFormatting sqref="B15:C15">
    <cfRule type="expression" dxfId="1802" priority="253" stopIfTrue="1">
      <formula>$AE$2&lt;&gt;2</formula>
    </cfRule>
    <cfRule type="expression" dxfId="1801" priority="254" stopIfTrue="1">
      <formula>$AE$2&lt;&gt;2</formula>
    </cfRule>
  </conditionalFormatting>
  <conditionalFormatting sqref="D15:E15">
    <cfRule type="expression" dxfId="1800" priority="251" stopIfTrue="1">
      <formula>$AE$2&lt;&gt;2</formula>
    </cfRule>
    <cfRule type="expression" dxfId="1799" priority="252" stopIfTrue="1">
      <formula>$AE$2&lt;&gt;2</formula>
    </cfRule>
  </conditionalFormatting>
  <conditionalFormatting sqref="F15:G15">
    <cfRule type="expression" dxfId="1798" priority="249" stopIfTrue="1">
      <formula>$AE$2&lt;&gt;2</formula>
    </cfRule>
    <cfRule type="expression" dxfId="1797" priority="250" stopIfTrue="1">
      <formula>$AE$2&lt;&gt;2</formula>
    </cfRule>
  </conditionalFormatting>
  <conditionalFormatting sqref="H15:I15">
    <cfRule type="expression" dxfId="1796" priority="247" stopIfTrue="1">
      <formula>$AE$2&lt;&gt;2</formula>
    </cfRule>
    <cfRule type="expression" dxfId="1795" priority="248" stopIfTrue="1">
      <formula>$AE$2&lt;&gt;2</formula>
    </cfRule>
  </conditionalFormatting>
  <conditionalFormatting sqref="J15:K15">
    <cfRule type="expression" dxfId="1794" priority="245" stopIfTrue="1">
      <formula>$AE$2&lt;&gt;2</formula>
    </cfRule>
    <cfRule type="expression" dxfId="1793" priority="246" stopIfTrue="1">
      <formula>$AE$2&lt;&gt;2</formula>
    </cfRule>
  </conditionalFormatting>
  <conditionalFormatting sqref="L15:M15">
    <cfRule type="expression" dxfId="1792" priority="243" stopIfTrue="1">
      <formula>$AE$2&lt;&gt;2</formula>
    </cfRule>
    <cfRule type="expression" dxfId="1791" priority="244" stopIfTrue="1">
      <formula>$AE$2&lt;&gt;2</formula>
    </cfRule>
  </conditionalFormatting>
  <conditionalFormatting sqref="N15:O15">
    <cfRule type="expression" dxfId="1790" priority="241" stopIfTrue="1">
      <formula>$AE$2&lt;&gt;2</formula>
    </cfRule>
    <cfRule type="expression" dxfId="1789" priority="242" stopIfTrue="1">
      <formula>$AE$2&lt;&gt;2</formula>
    </cfRule>
  </conditionalFormatting>
  <conditionalFormatting sqref="P15:Q15">
    <cfRule type="expression" dxfId="1788" priority="239" stopIfTrue="1">
      <formula>$AE$2&lt;&gt;2</formula>
    </cfRule>
    <cfRule type="expression" dxfId="1787" priority="240" stopIfTrue="1">
      <formula>$AE$2&lt;&gt;2</formula>
    </cfRule>
  </conditionalFormatting>
  <conditionalFormatting sqref="R15:S15">
    <cfRule type="expression" dxfId="1786" priority="237" stopIfTrue="1">
      <formula>$AE$2&lt;&gt;2</formula>
    </cfRule>
    <cfRule type="expression" dxfId="1785" priority="238" stopIfTrue="1">
      <formula>$AE$2&lt;&gt;2</formula>
    </cfRule>
  </conditionalFormatting>
  <conditionalFormatting sqref="T15:U15">
    <cfRule type="expression" dxfId="1784" priority="235" stopIfTrue="1">
      <formula>$AE$2&lt;&gt;2</formula>
    </cfRule>
    <cfRule type="expression" dxfId="1783" priority="236" stopIfTrue="1">
      <formula>$AE$2&lt;&gt;2</formula>
    </cfRule>
  </conditionalFormatting>
  <conditionalFormatting sqref="B16:C16">
    <cfRule type="expression" dxfId="1782" priority="233" stopIfTrue="1">
      <formula>$AE$2&lt;&gt;2</formula>
    </cfRule>
    <cfRule type="expression" dxfId="1781" priority="234" stopIfTrue="1">
      <formula>$AE$2&lt;&gt;2</formula>
    </cfRule>
  </conditionalFormatting>
  <conditionalFormatting sqref="D16:E16">
    <cfRule type="expression" dxfId="1780" priority="231" stopIfTrue="1">
      <formula>$AE$2&lt;&gt;2</formula>
    </cfRule>
    <cfRule type="expression" dxfId="1779" priority="232" stopIfTrue="1">
      <formula>$AE$2&lt;&gt;2</formula>
    </cfRule>
  </conditionalFormatting>
  <conditionalFormatting sqref="F16:G16">
    <cfRule type="expression" dxfId="1778" priority="229" stopIfTrue="1">
      <formula>$AE$2&lt;&gt;2</formula>
    </cfRule>
    <cfRule type="expression" dxfId="1777" priority="230" stopIfTrue="1">
      <formula>$AE$2&lt;&gt;2</formula>
    </cfRule>
  </conditionalFormatting>
  <conditionalFormatting sqref="H16:I16">
    <cfRule type="expression" dxfId="1776" priority="227" stopIfTrue="1">
      <formula>$AE$2&lt;&gt;2</formula>
    </cfRule>
    <cfRule type="expression" dxfId="1775" priority="228" stopIfTrue="1">
      <formula>$AE$2&lt;&gt;2</formula>
    </cfRule>
  </conditionalFormatting>
  <conditionalFormatting sqref="J16:K16">
    <cfRule type="expression" dxfId="1774" priority="225" stopIfTrue="1">
      <formula>$AE$2&lt;&gt;2</formula>
    </cfRule>
    <cfRule type="expression" dxfId="1773" priority="226" stopIfTrue="1">
      <formula>$AE$2&lt;&gt;2</formula>
    </cfRule>
  </conditionalFormatting>
  <conditionalFormatting sqref="L16:M16">
    <cfRule type="expression" dxfId="1772" priority="223" stopIfTrue="1">
      <formula>$AE$2&lt;&gt;2</formula>
    </cfRule>
    <cfRule type="expression" dxfId="1771" priority="224" stopIfTrue="1">
      <formula>$AE$2&lt;&gt;2</formula>
    </cfRule>
  </conditionalFormatting>
  <conditionalFormatting sqref="N16:O16">
    <cfRule type="expression" dxfId="1770" priority="221" stopIfTrue="1">
      <formula>$AE$2&lt;&gt;2</formula>
    </cfRule>
    <cfRule type="expression" dxfId="1769" priority="222" stopIfTrue="1">
      <formula>$AE$2&lt;&gt;2</formula>
    </cfRule>
  </conditionalFormatting>
  <conditionalFormatting sqref="P16:Q16">
    <cfRule type="expression" dxfId="1768" priority="219" stopIfTrue="1">
      <formula>$AE$2&lt;&gt;2</formula>
    </cfRule>
    <cfRule type="expression" dxfId="1767" priority="220" stopIfTrue="1">
      <formula>$AE$2&lt;&gt;2</formula>
    </cfRule>
  </conditionalFormatting>
  <conditionalFormatting sqref="R16:S16">
    <cfRule type="expression" dxfId="1766" priority="217" stopIfTrue="1">
      <formula>$AE$2&lt;&gt;2</formula>
    </cfRule>
    <cfRule type="expression" dxfId="1765" priority="218" stopIfTrue="1">
      <formula>$AE$2&lt;&gt;2</formula>
    </cfRule>
  </conditionalFormatting>
  <conditionalFormatting sqref="T16:U16">
    <cfRule type="expression" dxfId="1764" priority="215" stopIfTrue="1">
      <formula>$AE$2&lt;&gt;2</formula>
    </cfRule>
    <cfRule type="expression" dxfId="1763" priority="216" stopIfTrue="1">
      <formula>$AE$2&lt;&gt;2</formula>
    </cfRule>
  </conditionalFormatting>
  <conditionalFormatting sqref="B17:C17">
    <cfRule type="expression" dxfId="1762" priority="213" stopIfTrue="1">
      <formula>$AE$2&lt;&gt;2</formula>
    </cfRule>
    <cfRule type="expression" dxfId="1761" priority="214" stopIfTrue="1">
      <formula>$AE$2&lt;&gt;2</formula>
    </cfRule>
  </conditionalFormatting>
  <conditionalFormatting sqref="D17:E17">
    <cfRule type="expression" dxfId="1760" priority="211" stopIfTrue="1">
      <formula>$AE$2&lt;&gt;2</formula>
    </cfRule>
    <cfRule type="expression" dxfId="1759" priority="212" stopIfTrue="1">
      <formula>$AE$2&lt;&gt;2</formula>
    </cfRule>
  </conditionalFormatting>
  <conditionalFormatting sqref="F17:G17">
    <cfRule type="expression" dxfId="1758" priority="209" stopIfTrue="1">
      <formula>$AE$2&lt;&gt;2</formula>
    </cfRule>
    <cfRule type="expression" dxfId="1757" priority="210" stopIfTrue="1">
      <formula>$AE$2&lt;&gt;2</formula>
    </cfRule>
  </conditionalFormatting>
  <conditionalFormatting sqref="H17:I17">
    <cfRule type="expression" dxfId="1756" priority="207" stopIfTrue="1">
      <formula>$AE$2&lt;&gt;2</formula>
    </cfRule>
    <cfRule type="expression" dxfId="1755" priority="208" stopIfTrue="1">
      <formula>$AE$2&lt;&gt;2</formula>
    </cfRule>
  </conditionalFormatting>
  <conditionalFormatting sqref="J17:K17">
    <cfRule type="expression" dxfId="1754" priority="206" stopIfTrue="1">
      <formula>$AE$2&lt;&gt;2</formula>
    </cfRule>
  </conditionalFormatting>
  <conditionalFormatting sqref="J17:K17">
    <cfRule type="expression" dxfId="1753" priority="205" stopIfTrue="1">
      <formula>$AE$2&lt;&gt;2</formula>
    </cfRule>
  </conditionalFormatting>
  <conditionalFormatting sqref="L17:M17">
    <cfRule type="expression" dxfId="1752" priority="204" stopIfTrue="1">
      <formula>$AE$2&lt;&gt;2</formula>
    </cfRule>
  </conditionalFormatting>
  <conditionalFormatting sqref="L17:M17">
    <cfRule type="expression" dxfId="1751" priority="203" stopIfTrue="1">
      <formula>$AE$2&lt;&gt;2</formula>
    </cfRule>
  </conditionalFormatting>
  <conditionalFormatting sqref="N17:O17">
    <cfRule type="expression" dxfId="1750" priority="202" stopIfTrue="1">
      <formula>$AE$2&lt;&gt;2</formula>
    </cfRule>
  </conditionalFormatting>
  <conditionalFormatting sqref="N17:O17">
    <cfRule type="expression" dxfId="1749" priority="201" stopIfTrue="1">
      <formula>$AE$2&lt;&gt;2</formula>
    </cfRule>
  </conditionalFormatting>
  <conditionalFormatting sqref="P17:Q17">
    <cfRule type="expression" dxfId="1748" priority="200" stopIfTrue="1">
      <formula>$AE$2&lt;&gt;2</formula>
    </cfRule>
  </conditionalFormatting>
  <conditionalFormatting sqref="P17:Q17">
    <cfRule type="expression" dxfId="1747" priority="199" stopIfTrue="1">
      <formula>$AE$2&lt;&gt;2</formula>
    </cfRule>
  </conditionalFormatting>
  <conditionalFormatting sqref="R17:S17">
    <cfRule type="expression" dxfId="1746" priority="198" stopIfTrue="1">
      <formula>$AE$2&lt;&gt;2</formula>
    </cfRule>
  </conditionalFormatting>
  <conditionalFormatting sqref="R17:S17">
    <cfRule type="expression" dxfId="1745" priority="197" stopIfTrue="1">
      <formula>$AE$2&lt;&gt;2</formula>
    </cfRule>
  </conditionalFormatting>
  <conditionalFormatting sqref="T17:U17">
    <cfRule type="expression" dxfId="1744" priority="196" stopIfTrue="1">
      <formula>$AE$2&lt;&gt;2</formula>
    </cfRule>
  </conditionalFormatting>
  <conditionalFormatting sqref="T17:U17">
    <cfRule type="expression" dxfId="1743" priority="195" stopIfTrue="1">
      <formula>$AE$2&lt;&gt;2</formula>
    </cfRule>
  </conditionalFormatting>
  <conditionalFormatting sqref="B18:C18">
    <cfRule type="expression" dxfId="1742" priority="193" stopIfTrue="1">
      <formula>$AE$2&lt;&gt;2</formula>
    </cfRule>
    <cfRule type="expression" dxfId="1741" priority="194" stopIfTrue="1">
      <formula>$AE$2&lt;&gt;2</formula>
    </cfRule>
  </conditionalFormatting>
  <conditionalFormatting sqref="D18:E18">
    <cfRule type="expression" dxfId="1740" priority="191" stopIfTrue="1">
      <formula>$AE$2&lt;&gt;2</formula>
    </cfRule>
    <cfRule type="expression" dxfId="1739" priority="192" stopIfTrue="1">
      <formula>$AE$2&lt;&gt;2</formula>
    </cfRule>
  </conditionalFormatting>
  <conditionalFormatting sqref="F18:G18">
    <cfRule type="expression" dxfId="1738" priority="190" stopIfTrue="1">
      <formula>$AE$2&lt;&gt;2</formula>
    </cfRule>
  </conditionalFormatting>
  <conditionalFormatting sqref="F18:G18">
    <cfRule type="expression" dxfId="1737" priority="189" stopIfTrue="1">
      <formula>$AE$2&lt;&gt;2</formula>
    </cfRule>
  </conditionalFormatting>
  <conditionalFormatting sqref="H18:I18">
    <cfRule type="expression" dxfId="1736" priority="188" stopIfTrue="1">
      <formula>$AE$2&lt;&gt;2</formula>
    </cfRule>
  </conditionalFormatting>
  <conditionalFormatting sqref="H18:I18">
    <cfRule type="expression" dxfId="1735" priority="187" stopIfTrue="1">
      <formula>$AE$2&lt;&gt;2</formula>
    </cfRule>
  </conditionalFormatting>
  <conditionalFormatting sqref="J18:K18">
    <cfRule type="expression" dxfId="1734" priority="186" stopIfTrue="1">
      <formula>$AE$2&lt;&gt;2</formula>
    </cfRule>
  </conditionalFormatting>
  <conditionalFormatting sqref="J18:K18">
    <cfRule type="expression" dxfId="1733" priority="185" stopIfTrue="1">
      <formula>$AE$2&lt;&gt;2</formula>
    </cfRule>
  </conditionalFormatting>
  <conditionalFormatting sqref="L18:M18">
    <cfRule type="expression" dxfId="1732" priority="184" stopIfTrue="1">
      <formula>$AE$2&lt;&gt;2</formula>
    </cfRule>
  </conditionalFormatting>
  <conditionalFormatting sqref="L18:M18">
    <cfRule type="expression" dxfId="1731" priority="183" stopIfTrue="1">
      <formula>$AE$2&lt;&gt;2</formula>
    </cfRule>
  </conditionalFormatting>
  <conditionalFormatting sqref="N18:O18">
    <cfRule type="expression" dxfId="1730" priority="182" stopIfTrue="1">
      <formula>$AE$2&lt;&gt;2</formula>
    </cfRule>
  </conditionalFormatting>
  <conditionalFormatting sqref="N18:O18">
    <cfRule type="expression" dxfId="1729" priority="181" stopIfTrue="1">
      <formula>$AE$2&lt;&gt;2</formula>
    </cfRule>
  </conditionalFormatting>
  <conditionalFormatting sqref="P18:Q18">
    <cfRule type="expression" dxfId="1728" priority="180" stopIfTrue="1">
      <formula>$AE$2&lt;&gt;2</formula>
    </cfRule>
  </conditionalFormatting>
  <conditionalFormatting sqref="P18:Q18">
    <cfRule type="expression" dxfId="1727" priority="179" stopIfTrue="1">
      <formula>$AE$2&lt;&gt;2</formula>
    </cfRule>
  </conditionalFormatting>
  <conditionalFormatting sqref="R18:S18">
    <cfRule type="expression" dxfId="1726" priority="178" stopIfTrue="1">
      <formula>$AE$2&lt;&gt;2</formula>
    </cfRule>
  </conditionalFormatting>
  <conditionalFormatting sqref="R18:S18">
    <cfRule type="expression" dxfId="1725" priority="177" stopIfTrue="1">
      <formula>$AE$2&lt;&gt;2</formula>
    </cfRule>
  </conditionalFormatting>
  <conditionalFormatting sqref="T18:U18">
    <cfRule type="expression" dxfId="1724" priority="176" stopIfTrue="1">
      <formula>$AE$2&lt;&gt;2</formula>
    </cfRule>
  </conditionalFormatting>
  <conditionalFormatting sqref="T18:U18">
    <cfRule type="expression" dxfId="1723" priority="175" stopIfTrue="1">
      <formula>$AE$2&lt;&gt;2</formula>
    </cfRule>
  </conditionalFormatting>
  <conditionalFormatting sqref="B19:C19">
    <cfRule type="expression" dxfId="1722" priority="173" stopIfTrue="1">
      <formula>$AE$2&lt;&gt;2</formula>
    </cfRule>
    <cfRule type="expression" dxfId="1721" priority="174" stopIfTrue="1">
      <formula>$AE$2&lt;&gt;2</formula>
    </cfRule>
  </conditionalFormatting>
  <conditionalFormatting sqref="D19:E19">
    <cfRule type="expression" dxfId="1720" priority="171" stopIfTrue="1">
      <formula>$AE$2&lt;&gt;2</formula>
    </cfRule>
    <cfRule type="expression" dxfId="1719" priority="172" stopIfTrue="1">
      <formula>$AE$2&lt;&gt;2</formula>
    </cfRule>
  </conditionalFormatting>
  <conditionalFormatting sqref="F19:G19">
    <cfRule type="expression" dxfId="1718" priority="170" stopIfTrue="1">
      <formula>$AE$2&lt;&gt;2</formula>
    </cfRule>
  </conditionalFormatting>
  <conditionalFormatting sqref="F19:G19">
    <cfRule type="expression" dxfId="1717" priority="169" stopIfTrue="1">
      <formula>$AE$2&lt;&gt;2</formula>
    </cfRule>
  </conditionalFormatting>
  <conditionalFormatting sqref="H19:I19">
    <cfRule type="expression" dxfId="1716" priority="168" stopIfTrue="1">
      <formula>$AE$2&lt;&gt;2</formula>
    </cfRule>
  </conditionalFormatting>
  <conditionalFormatting sqref="H19:I19">
    <cfRule type="expression" dxfId="1715" priority="167" stopIfTrue="1">
      <formula>$AE$2&lt;&gt;2</formula>
    </cfRule>
  </conditionalFormatting>
  <conditionalFormatting sqref="J19:K19">
    <cfRule type="expression" dxfId="1714" priority="166" stopIfTrue="1">
      <formula>$AE$2&lt;&gt;2</formula>
    </cfRule>
  </conditionalFormatting>
  <conditionalFormatting sqref="J19:K19">
    <cfRule type="expression" dxfId="1713" priority="165" stopIfTrue="1">
      <formula>$AE$2&lt;&gt;2</formula>
    </cfRule>
  </conditionalFormatting>
  <conditionalFormatting sqref="L19:M19">
    <cfRule type="expression" dxfId="1712" priority="164" stopIfTrue="1">
      <formula>$AE$2&lt;&gt;2</formula>
    </cfRule>
  </conditionalFormatting>
  <conditionalFormatting sqref="L19:M19">
    <cfRule type="expression" dxfId="1711" priority="163" stopIfTrue="1">
      <formula>$AE$2&lt;&gt;2</formula>
    </cfRule>
  </conditionalFormatting>
  <conditionalFormatting sqref="N19:O19">
    <cfRule type="expression" dxfId="1710" priority="162" stopIfTrue="1">
      <formula>$AE$2&lt;&gt;2</formula>
    </cfRule>
  </conditionalFormatting>
  <conditionalFormatting sqref="N19:O19">
    <cfRule type="expression" dxfId="1709" priority="161" stopIfTrue="1">
      <formula>$AE$2&lt;&gt;2</formula>
    </cfRule>
  </conditionalFormatting>
  <conditionalFormatting sqref="P19:Q19">
    <cfRule type="expression" dxfId="1708" priority="160" stopIfTrue="1">
      <formula>$AE$2&lt;&gt;2</formula>
    </cfRule>
  </conditionalFormatting>
  <conditionalFormatting sqref="P19:Q19">
    <cfRule type="expression" dxfId="1707" priority="159" stopIfTrue="1">
      <formula>$AE$2&lt;&gt;2</formula>
    </cfRule>
  </conditionalFormatting>
  <conditionalFormatting sqref="R19:S19">
    <cfRule type="expression" dxfId="1706" priority="158" stopIfTrue="1">
      <formula>$AE$2&lt;&gt;2</formula>
    </cfRule>
  </conditionalFormatting>
  <conditionalFormatting sqref="R19:S19">
    <cfRule type="expression" dxfId="1705" priority="157" stopIfTrue="1">
      <formula>$AE$2&lt;&gt;2</formula>
    </cfRule>
  </conditionalFormatting>
  <conditionalFormatting sqref="T19:U19">
    <cfRule type="expression" dxfId="1704" priority="156" stopIfTrue="1">
      <formula>$AE$2&lt;&gt;2</formula>
    </cfRule>
  </conditionalFormatting>
  <conditionalFormatting sqref="T19:U19">
    <cfRule type="expression" dxfId="1703" priority="155" stopIfTrue="1">
      <formula>$AE$2&lt;&gt;2</formula>
    </cfRule>
  </conditionalFormatting>
  <conditionalFormatting sqref="J26:M26">
    <cfRule type="expression" dxfId="1702" priority="154" stopIfTrue="1">
      <formula>$AE$2&lt;&gt;2</formula>
    </cfRule>
  </conditionalFormatting>
  <conditionalFormatting sqref="J26:M26">
    <cfRule type="expression" dxfId="1701" priority="153" stopIfTrue="1">
      <formula>$AE$2&lt;&gt;2</formula>
    </cfRule>
  </conditionalFormatting>
  <conditionalFormatting sqref="J26:M26">
    <cfRule type="expression" dxfId="1700" priority="152" stopIfTrue="1">
      <formula>$AE$2&lt;&gt;2</formula>
    </cfRule>
  </conditionalFormatting>
  <conditionalFormatting sqref="J26:M26">
    <cfRule type="expression" dxfId="1699" priority="151" stopIfTrue="1">
      <formula>$AE$2&lt;&gt;2</formula>
    </cfRule>
  </conditionalFormatting>
  <conditionalFormatting sqref="N26:O26">
    <cfRule type="expression" dxfId="1698" priority="150" stopIfTrue="1">
      <formula>$AE$2&lt;&gt;2</formula>
    </cfRule>
  </conditionalFormatting>
  <conditionalFormatting sqref="N26:O26">
    <cfRule type="expression" dxfId="1697" priority="149" stopIfTrue="1">
      <formula>$AE$2&lt;&gt;2</formula>
    </cfRule>
  </conditionalFormatting>
  <conditionalFormatting sqref="P26:Q26">
    <cfRule type="expression" dxfId="1696" priority="148" stopIfTrue="1">
      <formula>$AE$2&lt;&gt;2</formula>
    </cfRule>
  </conditionalFormatting>
  <conditionalFormatting sqref="P26:Q26">
    <cfRule type="expression" dxfId="1695" priority="147" stopIfTrue="1">
      <formula>$AE$2&lt;&gt;2</formula>
    </cfRule>
  </conditionalFormatting>
  <conditionalFormatting sqref="R26:S26">
    <cfRule type="expression" dxfId="1694" priority="146" stopIfTrue="1">
      <formula>$AE$2&lt;&gt;2</formula>
    </cfRule>
  </conditionalFormatting>
  <conditionalFormatting sqref="R26:S26">
    <cfRule type="expression" dxfId="1693" priority="145" stopIfTrue="1">
      <formula>$AE$2&lt;&gt;2</formula>
    </cfRule>
  </conditionalFormatting>
  <conditionalFormatting sqref="T26:U26">
    <cfRule type="expression" dxfId="1692" priority="144" stopIfTrue="1">
      <formula>$AE$2&lt;&gt;2</formula>
    </cfRule>
  </conditionalFormatting>
  <conditionalFormatting sqref="T26:U26">
    <cfRule type="expression" dxfId="1691" priority="143" stopIfTrue="1">
      <formula>$AE$2&lt;&gt;2</formula>
    </cfRule>
  </conditionalFormatting>
  <conditionalFormatting sqref="J27:M27">
    <cfRule type="expression" dxfId="1690" priority="142" stopIfTrue="1">
      <formula>$AE$2&lt;&gt;2</formula>
    </cfRule>
  </conditionalFormatting>
  <conditionalFormatting sqref="J27:M27">
    <cfRule type="expression" dxfId="1689" priority="141" stopIfTrue="1">
      <formula>$AE$2&lt;&gt;2</formula>
    </cfRule>
  </conditionalFormatting>
  <conditionalFormatting sqref="J27:M27">
    <cfRule type="expression" dxfId="1688" priority="140" stopIfTrue="1">
      <formula>$AE$2&lt;&gt;2</formula>
    </cfRule>
  </conditionalFormatting>
  <conditionalFormatting sqref="J27:M27">
    <cfRule type="expression" dxfId="1687" priority="139" stopIfTrue="1">
      <formula>$AE$2&lt;&gt;2</formula>
    </cfRule>
  </conditionalFormatting>
  <conditionalFormatting sqref="N27:O27">
    <cfRule type="expression" dxfId="1686" priority="138" stopIfTrue="1">
      <formula>$AE$2&lt;&gt;2</formula>
    </cfRule>
  </conditionalFormatting>
  <conditionalFormatting sqref="N27:O27">
    <cfRule type="expression" dxfId="1685" priority="137" stopIfTrue="1">
      <formula>$AE$2&lt;&gt;2</formula>
    </cfRule>
  </conditionalFormatting>
  <conditionalFormatting sqref="P27:Q27">
    <cfRule type="expression" dxfId="1684" priority="136" stopIfTrue="1">
      <formula>$AE$2&lt;&gt;2</formula>
    </cfRule>
  </conditionalFormatting>
  <conditionalFormatting sqref="P27:Q27">
    <cfRule type="expression" dxfId="1683" priority="135" stopIfTrue="1">
      <formula>$AE$2&lt;&gt;2</formula>
    </cfRule>
  </conditionalFormatting>
  <conditionalFormatting sqref="R27:S27">
    <cfRule type="expression" dxfId="1682" priority="134" stopIfTrue="1">
      <formula>$AE$2&lt;&gt;2</formula>
    </cfRule>
  </conditionalFormatting>
  <conditionalFormatting sqref="R27:S27">
    <cfRule type="expression" dxfId="1681" priority="133" stopIfTrue="1">
      <formula>$AE$2&lt;&gt;2</formula>
    </cfRule>
  </conditionalFormatting>
  <conditionalFormatting sqref="T27:U27">
    <cfRule type="expression" dxfId="1680" priority="132" stopIfTrue="1">
      <formula>$AE$2&lt;&gt;2</formula>
    </cfRule>
  </conditionalFormatting>
  <conditionalFormatting sqref="T27:U27">
    <cfRule type="expression" dxfId="1679" priority="131" stopIfTrue="1">
      <formula>$AE$2&lt;&gt;2</formula>
    </cfRule>
  </conditionalFormatting>
  <conditionalFormatting sqref="J28:M28">
    <cfRule type="expression" dxfId="1678" priority="130" stopIfTrue="1">
      <formula>$AE$2&lt;&gt;2</formula>
    </cfRule>
  </conditionalFormatting>
  <conditionalFormatting sqref="J28:M28">
    <cfRule type="expression" dxfId="1677" priority="129" stopIfTrue="1">
      <formula>$AE$2&lt;&gt;2</formula>
    </cfRule>
  </conditionalFormatting>
  <conditionalFormatting sqref="J28:M28">
    <cfRule type="expression" dxfId="1676" priority="128" stopIfTrue="1">
      <formula>$AE$2&lt;&gt;2</formula>
    </cfRule>
  </conditionalFormatting>
  <conditionalFormatting sqref="J28:M28">
    <cfRule type="expression" dxfId="1675" priority="127" stopIfTrue="1">
      <formula>$AE$2&lt;&gt;2</formula>
    </cfRule>
  </conditionalFormatting>
  <conditionalFormatting sqref="N28:O28">
    <cfRule type="expression" dxfId="1674" priority="126" stopIfTrue="1">
      <formula>$AE$2&lt;&gt;2</formula>
    </cfRule>
  </conditionalFormatting>
  <conditionalFormatting sqref="N28:O28">
    <cfRule type="expression" dxfId="1673" priority="125" stopIfTrue="1">
      <formula>$AE$2&lt;&gt;2</formula>
    </cfRule>
  </conditionalFormatting>
  <conditionalFormatting sqref="P28:Q28">
    <cfRule type="expression" dxfId="1672" priority="124" stopIfTrue="1">
      <formula>$AE$2&lt;&gt;2</formula>
    </cfRule>
  </conditionalFormatting>
  <conditionalFormatting sqref="P28:Q28">
    <cfRule type="expression" dxfId="1671" priority="123" stopIfTrue="1">
      <formula>$AE$2&lt;&gt;2</formula>
    </cfRule>
  </conditionalFormatting>
  <conditionalFormatting sqref="R28:S28">
    <cfRule type="expression" dxfId="1670" priority="122" stopIfTrue="1">
      <formula>$AE$2&lt;&gt;2</formula>
    </cfRule>
  </conditionalFormatting>
  <conditionalFormatting sqref="R28:S28">
    <cfRule type="expression" dxfId="1669" priority="121" stopIfTrue="1">
      <formula>$AE$2&lt;&gt;2</formula>
    </cfRule>
  </conditionalFormatting>
  <conditionalFormatting sqref="T28:U28">
    <cfRule type="expression" dxfId="1668" priority="120" stopIfTrue="1">
      <formula>$AE$2&lt;&gt;2</formula>
    </cfRule>
  </conditionalFormatting>
  <conditionalFormatting sqref="T28:U28">
    <cfRule type="expression" dxfId="1667" priority="119" stopIfTrue="1">
      <formula>$AE$2&lt;&gt;2</formula>
    </cfRule>
  </conditionalFormatting>
  <conditionalFormatting sqref="J35:K35">
    <cfRule type="expression" dxfId="1666" priority="118" stopIfTrue="1">
      <formula>$AE$2&lt;&gt;2</formula>
    </cfRule>
  </conditionalFormatting>
  <conditionalFormatting sqref="J35:K35">
    <cfRule type="expression" dxfId="1665" priority="117" stopIfTrue="1">
      <formula>$AE$2&lt;&gt;2</formula>
    </cfRule>
  </conditionalFormatting>
  <conditionalFormatting sqref="L35:M35">
    <cfRule type="expression" dxfId="1664" priority="116" stopIfTrue="1">
      <formula>$AE$2&lt;&gt;2</formula>
    </cfRule>
  </conditionalFormatting>
  <conditionalFormatting sqref="L35:M35">
    <cfRule type="expression" dxfId="1663" priority="115" stopIfTrue="1">
      <formula>$AE$2&lt;&gt;2</formula>
    </cfRule>
  </conditionalFormatting>
  <conditionalFormatting sqref="N35:O35">
    <cfRule type="expression" dxfId="1662" priority="114" stopIfTrue="1">
      <formula>$AE$2&lt;&gt;2</formula>
    </cfRule>
  </conditionalFormatting>
  <conditionalFormatting sqref="N35:O35">
    <cfRule type="expression" dxfId="1661" priority="113" stopIfTrue="1">
      <formula>$AE$2&lt;&gt;2</formula>
    </cfRule>
  </conditionalFormatting>
  <conditionalFormatting sqref="R35:S35">
    <cfRule type="expression" dxfId="1660" priority="112" stopIfTrue="1">
      <formula>$AE$2&lt;&gt;2</formula>
    </cfRule>
  </conditionalFormatting>
  <conditionalFormatting sqref="R35:S35">
    <cfRule type="expression" dxfId="1659" priority="111" stopIfTrue="1">
      <formula>$AE$2&lt;&gt;2</formula>
    </cfRule>
  </conditionalFormatting>
  <conditionalFormatting sqref="J36:K36">
    <cfRule type="expression" dxfId="1658" priority="110" stopIfTrue="1">
      <formula>$AE$2&lt;&gt;2</formula>
    </cfRule>
  </conditionalFormatting>
  <conditionalFormatting sqref="J36:K36">
    <cfRule type="expression" dxfId="1657" priority="109" stopIfTrue="1">
      <formula>$AE$2&lt;&gt;2</formula>
    </cfRule>
  </conditionalFormatting>
  <conditionalFormatting sqref="L36:M36">
    <cfRule type="expression" dxfId="1656" priority="108" stopIfTrue="1">
      <formula>$AE$2&lt;&gt;2</formula>
    </cfRule>
  </conditionalFormatting>
  <conditionalFormatting sqref="L36:M36">
    <cfRule type="expression" dxfId="1655" priority="107" stopIfTrue="1">
      <formula>$AE$2&lt;&gt;2</formula>
    </cfRule>
  </conditionalFormatting>
  <conditionalFormatting sqref="N36:O36">
    <cfRule type="expression" dxfId="1654" priority="106" stopIfTrue="1">
      <formula>$AE$2&lt;&gt;2</formula>
    </cfRule>
  </conditionalFormatting>
  <conditionalFormatting sqref="N36:O36">
    <cfRule type="expression" dxfId="1653" priority="105" stopIfTrue="1">
      <formula>$AE$2&lt;&gt;2</formula>
    </cfRule>
  </conditionalFormatting>
  <conditionalFormatting sqref="R36:S36">
    <cfRule type="expression" dxfId="1652" priority="104" stopIfTrue="1">
      <formula>$AE$2&lt;&gt;2</formula>
    </cfRule>
  </conditionalFormatting>
  <conditionalFormatting sqref="R36:S36">
    <cfRule type="expression" dxfId="1651" priority="103" stopIfTrue="1">
      <formula>$AE$2&lt;&gt;2</formula>
    </cfRule>
  </conditionalFormatting>
  <conditionalFormatting sqref="J37:K37">
    <cfRule type="expression" dxfId="1650" priority="102" stopIfTrue="1">
      <formula>$AE$2&lt;&gt;2</formula>
    </cfRule>
  </conditionalFormatting>
  <conditionalFormatting sqref="J37:K37">
    <cfRule type="expression" dxfId="1649" priority="101" stopIfTrue="1">
      <formula>$AE$2&lt;&gt;2</formula>
    </cfRule>
  </conditionalFormatting>
  <conditionalFormatting sqref="L37:M37">
    <cfRule type="expression" dxfId="1648" priority="100" stopIfTrue="1">
      <formula>$AE$2&lt;&gt;2</formula>
    </cfRule>
  </conditionalFormatting>
  <conditionalFormatting sqref="L37:M37">
    <cfRule type="expression" dxfId="1647" priority="99" stopIfTrue="1">
      <formula>$AE$2&lt;&gt;2</formula>
    </cfRule>
  </conditionalFormatting>
  <conditionalFormatting sqref="N37:O37">
    <cfRule type="expression" dxfId="1646" priority="98" stopIfTrue="1">
      <formula>$AE$2&lt;&gt;2</formula>
    </cfRule>
  </conditionalFormatting>
  <conditionalFormatting sqref="N37:O37">
    <cfRule type="expression" dxfId="1645" priority="97" stopIfTrue="1">
      <formula>$AE$2&lt;&gt;2</formula>
    </cfRule>
  </conditionalFormatting>
  <conditionalFormatting sqref="R37:S37">
    <cfRule type="expression" dxfId="1644" priority="96" stopIfTrue="1">
      <formula>$AE$2&lt;&gt;2</formula>
    </cfRule>
  </conditionalFormatting>
  <conditionalFormatting sqref="R37:S37">
    <cfRule type="expression" dxfId="1643" priority="95" stopIfTrue="1">
      <formula>$AE$2&lt;&gt;2</formula>
    </cfRule>
  </conditionalFormatting>
  <conditionalFormatting sqref="J38:K38">
    <cfRule type="expression" dxfId="1642" priority="94" stopIfTrue="1">
      <formula>$AE$2&lt;&gt;2</formula>
    </cfRule>
  </conditionalFormatting>
  <conditionalFormatting sqref="J38:K38">
    <cfRule type="expression" dxfId="1641" priority="93" stopIfTrue="1">
      <formula>$AE$2&lt;&gt;2</formula>
    </cfRule>
  </conditionalFormatting>
  <conditionalFormatting sqref="L38:M38">
    <cfRule type="expression" dxfId="1640" priority="92" stopIfTrue="1">
      <formula>$AE$2&lt;&gt;2</formula>
    </cfRule>
  </conditionalFormatting>
  <conditionalFormatting sqref="L38:M38">
    <cfRule type="expression" dxfId="1639" priority="91" stopIfTrue="1">
      <formula>$AE$2&lt;&gt;2</formula>
    </cfRule>
  </conditionalFormatting>
  <conditionalFormatting sqref="N38:O38">
    <cfRule type="expression" dxfId="1638" priority="90" stopIfTrue="1">
      <formula>$AE$2&lt;&gt;2</formula>
    </cfRule>
  </conditionalFormatting>
  <conditionalFormatting sqref="N38:O38">
    <cfRule type="expression" dxfId="1637" priority="89" stopIfTrue="1">
      <formula>$AE$2&lt;&gt;2</formula>
    </cfRule>
  </conditionalFormatting>
  <conditionalFormatting sqref="R38:S38">
    <cfRule type="expression" dxfId="1636" priority="88" stopIfTrue="1">
      <formula>$AE$2&lt;&gt;2</formula>
    </cfRule>
  </conditionalFormatting>
  <conditionalFormatting sqref="R38:S38">
    <cfRule type="expression" dxfId="1635" priority="87" stopIfTrue="1">
      <formula>$AE$2&lt;&gt;2</formula>
    </cfRule>
  </conditionalFormatting>
  <conditionalFormatting sqref="J39:K39">
    <cfRule type="expression" dxfId="1634" priority="86" stopIfTrue="1">
      <formula>$AE$2&lt;&gt;2</formula>
    </cfRule>
  </conditionalFormatting>
  <conditionalFormatting sqref="J39:K39">
    <cfRule type="expression" dxfId="1633" priority="85" stopIfTrue="1">
      <formula>$AE$2&lt;&gt;2</formula>
    </cfRule>
  </conditionalFormatting>
  <conditionalFormatting sqref="L39:M39">
    <cfRule type="expression" dxfId="1632" priority="84" stopIfTrue="1">
      <formula>$AE$2&lt;&gt;2</formula>
    </cfRule>
  </conditionalFormatting>
  <conditionalFormatting sqref="L39:M39">
    <cfRule type="expression" dxfId="1631" priority="83" stopIfTrue="1">
      <formula>$AE$2&lt;&gt;2</formula>
    </cfRule>
  </conditionalFormatting>
  <conditionalFormatting sqref="N39:O39">
    <cfRule type="expression" dxfId="1630" priority="82" stopIfTrue="1">
      <formula>$AE$2&lt;&gt;2</formula>
    </cfRule>
  </conditionalFormatting>
  <conditionalFormatting sqref="N39:O39">
    <cfRule type="expression" dxfId="1629" priority="81" stopIfTrue="1">
      <formula>$AE$2&lt;&gt;2</formula>
    </cfRule>
  </conditionalFormatting>
  <conditionalFormatting sqref="R39:S39">
    <cfRule type="expression" dxfId="1628" priority="80" stopIfTrue="1">
      <formula>$AE$2&lt;&gt;2</formula>
    </cfRule>
  </conditionalFormatting>
  <conditionalFormatting sqref="R39:S39">
    <cfRule type="expression" dxfId="1627" priority="79" stopIfTrue="1">
      <formula>$AE$2&lt;&gt;2</formula>
    </cfRule>
  </conditionalFormatting>
  <conditionalFormatting sqref="V8:W8">
    <cfRule type="expression" dxfId="1626" priority="78">
      <formula>$AE$2&lt;&gt;2</formula>
    </cfRule>
  </conditionalFormatting>
  <conditionalFormatting sqref="X8:Y8">
    <cfRule type="expression" dxfId="1625" priority="77">
      <formula>$AE$2&lt;&gt;2</formula>
    </cfRule>
  </conditionalFormatting>
  <conditionalFormatting sqref="Z8:AA8">
    <cfRule type="expression" dxfId="1624" priority="76">
      <formula>$AE$2&lt;&gt;2</formula>
    </cfRule>
  </conditionalFormatting>
  <conditionalFormatting sqref="V9:W9">
    <cfRule type="expression" dxfId="1623" priority="75">
      <formula>$AE$2&lt;&gt;2</formula>
    </cfRule>
  </conditionalFormatting>
  <conditionalFormatting sqref="X9:Y9">
    <cfRule type="expression" dxfId="1622" priority="74">
      <formula>$AE$2&lt;&gt;2</formula>
    </cfRule>
  </conditionalFormatting>
  <conditionalFormatting sqref="Z9:AA9">
    <cfRule type="expression" dxfId="1621" priority="73">
      <formula>$AE$2&lt;&gt;2</formula>
    </cfRule>
  </conditionalFormatting>
  <conditionalFormatting sqref="V10:W10">
    <cfRule type="expression" dxfId="1620" priority="72">
      <formula>$AE$2&lt;&gt;2</formula>
    </cfRule>
  </conditionalFormatting>
  <conditionalFormatting sqref="X10:Y10">
    <cfRule type="expression" dxfId="1619" priority="71">
      <formula>$AE$2&lt;&gt;2</formula>
    </cfRule>
  </conditionalFormatting>
  <conditionalFormatting sqref="Z10:AA10">
    <cfRule type="expression" dxfId="1618" priority="70">
      <formula>$AE$2&lt;&gt;2</formula>
    </cfRule>
  </conditionalFormatting>
  <conditionalFormatting sqref="V11:W11">
    <cfRule type="expression" dxfId="1617" priority="69">
      <formula>$AE$2&lt;&gt;2</formula>
    </cfRule>
  </conditionalFormatting>
  <conditionalFormatting sqref="X11:Y11">
    <cfRule type="expression" dxfId="1616" priority="68">
      <formula>$AE$2&lt;&gt;2</formula>
    </cfRule>
  </conditionalFormatting>
  <conditionalFormatting sqref="Z11:AA11">
    <cfRule type="expression" dxfId="1615" priority="67">
      <formula>$AE$2&lt;&gt;2</formula>
    </cfRule>
  </conditionalFormatting>
  <conditionalFormatting sqref="V12:W12">
    <cfRule type="expression" dxfId="1614" priority="66">
      <formula>$AE$2&lt;&gt;2</formula>
    </cfRule>
  </conditionalFormatting>
  <conditionalFormatting sqref="X12:Y12">
    <cfRule type="expression" dxfId="1613" priority="65">
      <formula>$AE$2&lt;&gt;2</formula>
    </cfRule>
  </conditionalFormatting>
  <conditionalFormatting sqref="Z12:AA12">
    <cfRule type="expression" dxfId="1612" priority="64">
      <formula>$AE$2&lt;&gt;2</formula>
    </cfRule>
  </conditionalFormatting>
  <conditionalFormatting sqref="V13:W13">
    <cfRule type="expression" dxfId="1611" priority="63">
      <formula>$AE$2&lt;&gt;2</formula>
    </cfRule>
  </conditionalFormatting>
  <conditionalFormatting sqref="X13:Y13">
    <cfRule type="expression" dxfId="1610" priority="62">
      <formula>$AE$2&lt;&gt;2</formula>
    </cfRule>
  </conditionalFormatting>
  <conditionalFormatting sqref="Z13:AA13">
    <cfRule type="expression" dxfId="1609" priority="61">
      <formula>$AE$2&lt;&gt;2</formula>
    </cfRule>
  </conditionalFormatting>
  <conditionalFormatting sqref="V14:W14">
    <cfRule type="expression" dxfId="1608" priority="60">
      <formula>$AE$2&lt;&gt;2</formula>
    </cfRule>
  </conditionalFormatting>
  <conditionalFormatting sqref="X14:Y14">
    <cfRule type="expression" dxfId="1607" priority="59">
      <formula>$AE$2&lt;&gt;2</formula>
    </cfRule>
  </conditionalFormatting>
  <conditionalFormatting sqref="Z14:AA14">
    <cfRule type="expression" dxfId="1606" priority="58">
      <formula>$AE$2&lt;&gt;2</formula>
    </cfRule>
  </conditionalFormatting>
  <conditionalFormatting sqref="V15:W15">
    <cfRule type="expression" dxfId="1605" priority="57">
      <formula>$AE$2&lt;&gt;2</formula>
    </cfRule>
  </conditionalFormatting>
  <conditionalFormatting sqref="X15:Y15">
    <cfRule type="expression" dxfId="1604" priority="56">
      <formula>$AE$2&lt;&gt;2</formula>
    </cfRule>
  </conditionalFormatting>
  <conditionalFormatting sqref="Z15:AA15">
    <cfRule type="expression" dxfId="1603" priority="55">
      <formula>$AE$2&lt;&gt;2</formula>
    </cfRule>
  </conditionalFormatting>
  <conditionalFormatting sqref="V16:W16">
    <cfRule type="expression" dxfId="1602" priority="54">
      <formula>$AE$2&lt;&gt;2</formula>
    </cfRule>
  </conditionalFormatting>
  <conditionalFormatting sqref="X16:Y16">
    <cfRule type="expression" dxfId="1601" priority="53">
      <formula>$AE$2&lt;&gt;2</formula>
    </cfRule>
  </conditionalFormatting>
  <conditionalFormatting sqref="Z16:AA16">
    <cfRule type="expression" dxfId="1600" priority="52">
      <formula>$AE$2&lt;&gt;2</formula>
    </cfRule>
  </conditionalFormatting>
  <conditionalFormatting sqref="V17:W17">
    <cfRule type="expression" dxfId="1599" priority="51">
      <formula>$AE$2&lt;&gt;2</formula>
    </cfRule>
  </conditionalFormatting>
  <conditionalFormatting sqref="X17:Y17">
    <cfRule type="expression" dxfId="1598" priority="50">
      <formula>$AE$2&lt;&gt;2</formula>
    </cfRule>
  </conditionalFormatting>
  <conditionalFormatting sqref="Z17:AA17">
    <cfRule type="expression" dxfId="1597" priority="49">
      <formula>$AE$2&lt;&gt;2</formula>
    </cfRule>
  </conditionalFormatting>
  <conditionalFormatting sqref="V18:W18">
    <cfRule type="expression" dxfId="1596" priority="48">
      <formula>$AE$2&lt;&gt;2</formula>
    </cfRule>
  </conditionalFormatting>
  <conditionalFormatting sqref="X18:Y18">
    <cfRule type="expression" dxfId="1595" priority="47">
      <formula>$AE$2&lt;&gt;2</formula>
    </cfRule>
  </conditionalFormatting>
  <conditionalFormatting sqref="Z18:AA18">
    <cfRule type="expression" dxfId="1594" priority="46">
      <formula>$AE$2&lt;&gt;2</formula>
    </cfRule>
  </conditionalFormatting>
  <conditionalFormatting sqref="V19:W19">
    <cfRule type="expression" dxfId="1593" priority="45">
      <formula>$AE$2&lt;&gt;2</formula>
    </cfRule>
  </conditionalFormatting>
  <conditionalFormatting sqref="X19:Y19">
    <cfRule type="expression" dxfId="1592" priority="44">
      <formula>$AE$2&lt;&gt;2</formula>
    </cfRule>
  </conditionalFormatting>
  <conditionalFormatting sqref="Z19:AA19">
    <cfRule type="expression" dxfId="1591" priority="43">
      <formula>$AE$2&lt;&gt;2</formula>
    </cfRule>
  </conditionalFormatting>
  <conditionalFormatting sqref="V26:W26">
    <cfRule type="expression" dxfId="1590" priority="42">
      <formula>$AE$2&lt;&gt;2</formula>
    </cfRule>
  </conditionalFormatting>
  <conditionalFormatting sqref="X26:Y26">
    <cfRule type="expression" dxfId="1589" priority="41">
      <formula>$AE$2&lt;&gt;2</formula>
    </cfRule>
  </conditionalFormatting>
  <conditionalFormatting sqref="Z26:AA26">
    <cfRule type="expression" dxfId="1588" priority="40">
      <formula>$AE$2&lt;&gt;2</formula>
    </cfRule>
  </conditionalFormatting>
  <conditionalFormatting sqref="V27:W27">
    <cfRule type="expression" dxfId="1587" priority="39">
      <formula>$AE$2&lt;&gt;2</formula>
    </cfRule>
  </conditionalFormatting>
  <conditionalFormatting sqref="X27:Y27">
    <cfRule type="expression" dxfId="1586" priority="38">
      <formula>$AE$2&lt;&gt;2</formula>
    </cfRule>
  </conditionalFormatting>
  <conditionalFormatting sqref="Z27:AA27">
    <cfRule type="expression" dxfId="1585" priority="37">
      <formula>$AE$2&lt;&gt;2</formula>
    </cfRule>
  </conditionalFormatting>
  <conditionalFormatting sqref="V28:W28">
    <cfRule type="expression" dxfId="1584" priority="36">
      <formula>$AE$2&lt;&gt;2</formula>
    </cfRule>
  </conditionalFormatting>
  <conditionalFormatting sqref="X28:Y28">
    <cfRule type="expression" dxfId="1583" priority="35">
      <formula>$AE$2&lt;&gt;2</formula>
    </cfRule>
  </conditionalFormatting>
  <conditionalFormatting sqref="Z28:AA28">
    <cfRule type="expression" dxfId="1582" priority="34">
      <formula>$AE$2&lt;&gt;2</formula>
    </cfRule>
  </conditionalFormatting>
  <conditionalFormatting sqref="V29:W29">
    <cfRule type="expression" dxfId="1581" priority="33">
      <formula>$AE$2&lt;&gt;2</formula>
    </cfRule>
  </conditionalFormatting>
  <conditionalFormatting sqref="X29:Y29">
    <cfRule type="expression" dxfId="1580" priority="32">
      <formula>$AE$2&lt;&gt;2</formula>
    </cfRule>
  </conditionalFormatting>
  <conditionalFormatting sqref="Z29:AA29">
    <cfRule type="expression" dxfId="1579" priority="31">
      <formula>$AE$2&lt;&gt;2</formula>
    </cfRule>
  </conditionalFormatting>
  <conditionalFormatting sqref="P35:Q35">
    <cfRule type="expression" dxfId="1578" priority="30">
      <formula>$AE$2&lt;&gt;2</formula>
    </cfRule>
  </conditionalFormatting>
  <conditionalFormatting sqref="T35:U35">
    <cfRule type="expression" dxfId="1577" priority="29">
      <formula>$AE$2&lt;&gt;2</formula>
    </cfRule>
  </conditionalFormatting>
  <conditionalFormatting sqref="V35:W35">
    <cfRule type="expression" dxfId="1576" priority="28">
      <formula>$AE$2&lt;&gt;2</formula>
    </cfRule>
  </conditionalFormatting>
  <conditionalFormatting sqref="X35:Y35">
    <cfRule type="expression" dxfId="1575" priority="27">
      <formula>$AE$2&lt;&gt;2</formula>
    </cfRule>
  </conditionalFormatting>
  <conditionalFormatting sqref="P36:Q36">
    <cfRule type="expression" dxfId="1574" priority="26">
      <formula>$AE$2&lt;&gt;2</formula>
    </cfRule>
  </conditionalFormatting>
  <conditionalFormatting sqref="T36:U36">
    <cfRule type="expression" dxfId="1573" priority="25">
      <formula>$AE$2&lt;&gt;2</formula>
    </cfRule>
  </conditionalFormatting>
  <conditionalFormatting sqref="V36:W36">
    <cfRule type="expression" dxfId="1572" priority="24">
      <formula>$AE$2&lt;&gt;2</formula>
    </cfRule>
  </conditionalFormatting>
  <conditionalFormatting sqref="X36:Y36">
    <cfRule type="expression" dxfId="1571" priority="23">
      <formula>$AE$2&lt;&gt;2</formula>
    </cfRule>
  </conditionalFormatting>
  <conditionalFormatting sqref="P37:Q37">
    <cfRule type="expression" dxfId="1570" priority="22">
      <formula>$AE$2&lt;&gt;2</formula>
    </cfRule>
  </conditionalFormatting>
  <conditionalFormatting sqref="T37:U37">
    <cfRule type="expression" dxfId="1569" priority="21">
      <formula>$AE$2&lt;&gt;2</formula>
    </cfRule>
  </conditionalFormatting>
  <conditionalFormatting sqref="V37:W37">
    <cfRule type="expression" dxfId="1568" priority="20">
      <formula>$AE$2&lt;&gt;2</formula>
    </cfRule>
  </conditionalFormatting>
  <conditionalFormatting sqref="X37:Y37">
    <cfRule type="expression" dxfId="1567" priority="19">
      <formula>$AE$2&lt;&gt;2</formula>
    </cfRule>
  </conditionalFormatting>
  <conditionalFormatting sqref="P38:Q38">
    <cfRule type="expression" dxfId="1566" priority="18">
      <formula>$AE$2&lt;&gt;2</formula>
    </cfRule>
  </conditionalFormatting>
  <conditionalFormatting sqref="T38:U38">
    <cfRule type="expression" dxfId="1565" priority="17">
      <formula>$AE$2&lt;&gt;2</formula>
    </cfRule>
  </conditionalFormatting>
  <conditionalFormatting sqref="V38:W38">
    <cfRule type="expression" dxfId="1564" priority="16">
      <formula>$AE$2&lt;&gt;2</formula>
    </cfRule>
  </conditionalFormatting>
  <conditionalFormatting sqref="X38:Y38">
    <cfRule type="expression" dxfId="1563" priority="15">
      <formula>$AE$2&lt;&gt;2</formula>
    </cfRule>
  </conditionalFormatting>
  <conditionalFormatting sqref="P39:Q39">
    <cfRule type="expression" dxfId="1562" priority="14">
      <formula>$AE$2&lt;&gt;2</formula>
    </cfRule>
  </conditionalFormatting>
  <conditionalFormatting sqref="T39:U39">
    <cfRule type="expression" dxfId="1561" priority="13">
      <formula>$AE$2&lt;&gt;2</formula>
    </cfRule>
  </conditionalFormatting>
  <conditionalFormatting sqref="V39:W39">
    <cfRule type="expression" dxfId="1560" priority="12">
      <formula>$AE$2&lt;&gt;2</formula>
    </cfRule>
  </conditionalFormatting>
  <conditionalFormatting sqref="X39:Y39">
    <cfRule type="expression" dxfId="1559" priority="11">
      <formula>$AE$2&lt;&gt;2</formula>
    </cfRule>
  </conditionalFormatting>
  <conditionalFormatting sqref="T40:U40">
    <cfRule type="expression" dxfId="1558" priority="10">
      <formula>$AE$2&lt;&gt;2</formula>
    </cfRule>
  </conditionalFormatting>
  <conditionalFormatting sqref="V40:W40">
    <cfRule type="expression" dxfId="1557" priority="9">
      <formula>$AE$2&lt;&gt;2</formula>
    </cfRule>
  </conditionalFormatting>
  <conditionalFormatting sqref="X40:Y40">
    <cfRule type="expression" dxfId="1556" priority="8">
      <formula>$AE$2&lt;&gt;2</formula>
    </cfRule>
  </conditionalFormatting>
  <conditionalFormatting sqref="L43:N43">
    <cfRule type="expression" dxfId="1555" priority="7">
      <formula>$AE$2&lt;&gt;2</formula>
    </cfRule>
  </conditionalFormatting>
  <conditionalFormatting sqref="Q43:R43">
    <cfRule type="expression" dxfId="1554" priority="6">
      <formula>$AE$2&lt;&gt;2</formula>
    </cfRule>
  </conditionalFormatting>
  <conditionalFormatting sqref="U43:V43">
    <cfRule type="expression" dxfId="1553" priority="5">
      <formula>$AE$2&lt;&gt;2</formula>
    </cfRule>
  </conditionalFormatting>
  <conditionalFormatting sqref="Y43:Z43">
    <cfRule type="expression" dxfId="1552" priority="4">
      <formula>$AE$2&lt;&gt;2</formula>
    </cfRule>
  </conditionalFormatting>
  <conditionalFormatting sqref="W44:Y44">
    <cfRule type="expression" dxfId="1551" priority="3">
      <formula>$AE$2&lt;&gt;2</formula>
    </cfRule>
  </conditionalFormatting>
  <conditionalFormatting sqref="W45:Y45">
    <cfRule type="expression" dxfId="1550" priority="2">
      <formula>$AE$2&lt;&gt;2</formula>
    </cfRule>
  </conditionalFormatting>
  <conditionalFormatting sqref="W46:Y46">
    <cfRule type="expression" dxfId="1549" priority="1">
      <formula>$AE$2&lt;&gt;2</formula>
    </cfRule>
  </conditionalFormatting>
  <dataValidations count="1">
    <dataValidation type="list" allowBlank="1" showInputMessage="1" showErrorMessage="1" sqref="M14:M19 L8:L19 M8:M11 T26:T28 U26 U28" xr:uid="{00000000-0002-0000-06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1858"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1859"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1860"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1861"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1862"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1863"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1864"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1865"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1866"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1867"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1868"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193</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W4" s="360"/>
      <c r="X4" s="359"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c r="M8" s="311"/>
      <c r="N8" s="331"/>
      <c r="O8" s="332"/>
      <c r="P8" s="333"/>
      <c r="Q8" s="334"/>
      <c r="R8" s="335"/>
      <c r="S8" s="336"/>
      <c r="T8" s="337"/>
      <c r="U8" s="333"/>
      <c r="V8" s="338" t="str">
        <f>IF(D8="","",AD8)</f>
        <v/>
      </c>
      <c r="W8" s="338"/>
      <c r="X8" s="338" t="str">
        <f t="shared" ref="X8:X19" si="0">IF(D8="","",IF(ISERROR(AE8),"-",AE8))</f>
        <v/>
      </c>
      <c r="Y8" s="338"/>
      <c r="Z8" s="338" t="str">
        <f>IF(D8="","",D8*F8*AN8)</f>
        <v/>
      </c>
      <c r="AA8" s="365"/>
      <c r="AD8" s="2" t="e">
        <f>D8*F8*J8*$V$4*AH8</f>
        <v>#VALUE!</v>
      </c>
      <c r="AE8" s="2" t="e">
        <f>D8*F8*J8*$X$4*AI8</f>
        <v>#VALUE!</v>
      </c>
      <c r="AG8" s="3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9" t="str">
        <f t="shared" ref="AO8:AO19" si="1">IF(L8="","FALSE",IF(L8="雨戸",0.1,IF(L8="ｼｬｯﾀｰ",0.1,IF(L8="障子",0.18,IF(L8="風除室",0.1)))))</f>
        <v>FALSE</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2">IF(D9="","",AD9)</f>
        <v/>
      </c>
      <c r="W9" s="211"/>
      <c r="X9" s="211" t="str">
        <f t="shared" si="0"/>
        <v/>
      </c>
      <c r="Y9" s="211"/>
      <c r="Z9" s="211" t="str">
        <f t="shared" ref="Z9:Z19" si="3">IF(D9="","",D9*F9*AN9)</f>
        <v/>
      </c>
      <c r="AA9" s="212"/>
      <c r="AD9" s="2" t="e">
        <f t="shared" ref="AD9:AD19" si="4">D9*F9*J9*$V$4*AH9</f>
        <v>#VALUE!</v>
      </c>
      <c r="AE9" s="2" t="e">
        <f t="shared" ref="AE9:AE19" si="5">D9*F9*J9*$X$4*AI9</f>
        <v>#VALUE!</v>
      </c>
      <c r="AG9" s="3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9" t="str">
        <f t="shared" si="1"/>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2"/>
        <v/>
      </c>
      <c r="W10" s="211"/>
      <c r="X10" s="211" t="str">
        <f t="shared" si="0"/>
        <v/>
      </c>
      <c r="Y10" s="211"/>
      <c r="Z10" s="211" t="str">
        <f t="shared" si="3"/>
        <v/>
      </c>
      <c r="AA10" s="212"/>
      <c r="AD10" s="2" t="e">
        <f t="shared" si="4"/>
        <v>#VALUE!</v>
      </c>
      <c r="AE10" s="2" t="e">
        <f t="shared" si="5"/>
        <v>#VALUE!</v>
      </c>
      <c r="AG10" s="37" t="b">
        <v>0</v>
      </c>
      <c r="AH10" s="2" t="str">
        <f t="shared" si="6"/>
        <v>エラー</v>
      </c>
      <c r="AI10" s="2" t="str">
        <f t="shared" si="7"/>
        <v>エラー</v>
      </c>
      <c r="AK10" s="2" t="e">
        <f t="shared" si="8"/>
        <v>#DIV/0!</v>
      </c>
      <c r="AL10" s="2" t="e">
        <f t="shared" si="9"/>
        <v>#DIV/0!</v>
      </c>
      <c r="AN10" s="2">
        <f t="shared" si="10"/>
        <v>0</v>
      </c>
      <c r="AO10" s="19" t="str">
        <f t="shared" si="1"/>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2"/>
        <v/>
      </c>
      <c r="W11" s="211"/>
      <c r="X11" s="211" t="str">
        <f t="shared" si="0"/>
        <v/>
      </c>
      <c r="Y11" s="211"/>
      <c r="Z11" s="211" t="str">
        <f t="shared" si="3"/>
        <v/>
      </c>
      <c r="AA11" s="212"/>
      <c r="AD11" s="2" t="e">
        <f t="shared" si="4"/>
        <v>#VALUE!</v>
      </c>
      <c r="AE11" s="2" t="e">
        <f t="shared" si="5"/>
        <v>#VALUE!</v>
      </c>
      <c r="AG11" s="37" t="b">
        <v>0</v>
      </c>
      <c r="AH11" s="2" t="str">
        <f t="shared" si="6"/>
        <v>エラー</v>
      </c>
      <c r="AI11" s="2" t="str">
        <f t="shared" si="7"/>
        <v>エラー</v>
      </c>
      <c r="AK11" s="2" t="e">
        <f t="shared" si="8"/>
        <v>#DIV/0!</v>
      </c>
      <c r="AL11" s="2" t="e">
        <f t="shared" si="9"/>
        <v>#DIV/0!</v>
      </c>
      <c r="AN11" s="2">
        <f t="shared" si="10"/>
        <v>0</v>
      </c>
      <c r="AO11" s="19" t="str">
        <f t="shared" si="1"/>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2"/>
        <v/>
      </c>
      <c r="W12" s="210"/>
      <c r="X12" s="209" t="str">
        <f t="shared" si="0"/>
        <v/>
      </c>
      <c r="Y12" s="210"/>
      <c r="Z12" s="209" t="str">
        <f t="shared" si="3"/>
        <v/>
      </c>
      <c r="AA12" s="232"/>
      <c r="AD12" s="2" t="e">
        <f t="shared" si="4"/>
        <v>#VALUE!</v>
      </c>
      <c r="AE12" s="2" t="e">
        <f t="shared" si="5"/>
        <v>#VALUE!</v>
      </c>
      <c r="AG12" s="37" t="b">
        <v>0</v>
      </c>
      <c r="AH12" s="2" t="str">
        <f t="shared" si="6"/>
        <v>エラー</v>
      </c>
      <c r="AI12" s="2" t="str">
        <f t="shared" si="7"/>
        <v>エラー</v>
      </c>
      <c r="AK12" s="2" t="e">
        <f t="shared" si="8"/>
        <v>#DIV/0!</v>
      </c>
      <c r="AL12" s="2" t="e">
        <f t="shared" si="9"/>
        <v>#DIV/0!</v>
      </c>
      <c r="AN12" s="2">
        <f t="shared" si="10"/>
        <v>0</v>
      </c>
      <c r="AO12" s="19" t="str">
        <f t="shared" si="1"/>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2"/>
        <v/>
      </c>
      <c r="W13" s="210"/>
      <c r="X13" s="209" t="str">
        <f t="shared" si="0"/>
        <v/>
      </c>
      <c r="Y13" s="210"/>
      <c r="Z13" s="209" t="str">
        <f t="shared" si="3"/>
        <v/>
      </c>
      <c r="AA13" s="232"/>
      <c r="AD13" s="2" t="e">
        <f t="shared" si="4"/>
        <v>#VALUE!</v>
      </c>
      <c r="AE13" s="2" t="e">
        <f t="shared" si="5"/>
        <v>#VALUE!</v>
      </c>
      <c r="AG13" s="37" t="b">
        <v>0</v>
      </c>
      <c r="AH13" s="2" t="str">
        <f t="shared" si="6"/>
        <v>エラー</v>
      </c>
      <c r="AI13" s="2" t="str">
        <f t="shared" si="7"/>
        <v>エラー</v>
      </c>
      <c r="AK13" s="2" t="e">
        <f t="shared" si="8"/>
        <v>#DIV/0!</v>
      </c>
      <c r="AL13" s="2" t="e">
        <f t="shared" si="9"/>
        <v>#DIV/0!</v>
      </c>
      <c r="AN13" s="2">
        <f t="shared" si="10"/>
        <v>0</v>
      </c>
      <c r="AO13" s="19" t="str">
        <f t="shared" si="1"/>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2"/>
        <v/>
      </c>
      <c r="W14" s="211"/>
      <c r="X14" s="211" t="str">
        <f t="shared" si="0"/>
        <v/>
      </c>
      <c r="Y14" s="211"/>
      <c r="Z14" s="211" t="str">
        <f t="shared" si="3"/>
        <v/>
      </c>
      <c r="AA14" s="212"/>
      <c r="AD14" s="2" t="e">
        <f t="shared" si="4"/>
        <v>#VALUE!</v>
      </c>
      <c r="AE14" s="2" t="e">
        <f t="shared" si="5"/>
        <v>#VALUE!</v>
      </c>
      <c r="AG14" s="37" t="b">
        <v>0</v>
      </c>
      <c r="AH14" s="2" t="str">
        <f t="shared" si="6"/>
        <v>エラー</v>
      </c>
      <c r="AI14" s="2" t="str">
        <f t="shared" si="7"/>
        <v>エラー</v>
      </c>
      <c r="AK14" s="2" t="e">
        <f t="shared" si="8"/>
        <v>#DIV/0!</v>
      </c>
      <c r="AL14" s="2" t="e">
        <f t="shared" si="9"/>
        <v>#DIV/0!</v>
      </c>
      <c r="AN14" s="2">
        <f t="shared" si="10"/>
        <v>0</v>
      </c>
      <c r="AO14" s="19" t="str">
        <f t="shared" si="1"/>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2"/>
        <v/>
      </c>
      <c r="W15" s="210"/>
      <c r="X15" s="211" t="str">
        <f t="shared" si="0"/>
        <v/>
      </c>
      <c r="Y15" s="211"/>
      <c r="Z15" s="211" t="str">
        <f t="shared" si="3"/>
        <v/>
      </c>
      <c r="AA15" s="212"/>
      <c r="AD15" s="2" t="e">
        <f t="shared" si="4"/>
        <v>#VALUE!</v>
      </c>
      <c r="AE15" s="2" t="e">
        <f t="shared" si="5"/>
        <v>#VALUE!</v>
      </c>
      <c r="AG15" s="37" t="b">
        <v>0</v>
      </c>
      <c r="AH15" s="2" t="str">
        <f t="shared" si="6"/>
        <v>エラー</v>
      </c>
      <c r="AI15" s="2" t="str">
        <f t="shared" si="7"/>
        <v>エラー</v>
      </c>
      <c r="AK15" s="2" t="e">
        <f t="shared" si="8"/>
        <v>#DIV/0!</v>
      </c>
      <c r="AL15" s="2" t="e">
        <f t="shared" si="9"/>
        <v>#DIV/0!</v>
      </c>
      <c r="AN15" s="2">
        <f t="shared" si="10"/>
        <v>0</v>
      </c>
      <c r="AO15" s="19" t="str">
        <f t="shared" si="1"/>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2"/>
        <v/>
      </c>
      <c r="W16" s="210"/>
      <c r="X16" s="211" t="str">
        <f t="shared" si="0"/>
        <v/>
      </c>
      <c r="Y16" s="211"/>
      <c r="Z16" s="211" t="str">
        <f t="shared" si="3"/>
        <v/>
      </c>
      <c r="AA16" s="212"/>
      <c r="AD16" s="2" t="e">
        <f t="shared" si="4"/>
        <v>#VALUE!</v>
      </c>
      <c r="AE16" s="2" t="e">
        <f t="shared" si="5"/>
        <v>#VALUE!</v>
      </c>
      <c r="AG16" s="37" t="b">
        <v>0</v>
      </c>
      <c r="AH16" s="2" t="str">
        <f t="shared" si="6"/>
        <v>エラー</v>
      </c>
      <c r="AI16" s="2" t="str">
        <f t="shared" si="7"/>
        <v>エラー</v>
      </c>
      <c r="AK16" s="2" t="e">
        <f t="shared" si="8"/>
        <v>#DIV/0!</v>
      </c>
      <c r="AL16" s="2" t="e">
        <f t="shared" si="9"/>
        <v>#DIV/0!</v>
      </c>
      <c r="AN16" s="2">
        <f t="shared" si="10"/>
        <v>0</v>
      </c>
      <c r="AO16" s="19" t="str">
        <f t="shared" si="1"/>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2"/>
        <v/>
      </c>
      <c r="W17" s="210"/>
      <c r="X17" s="211" t="str">
        <f t="shared" si="0"/>
        <v/>
      </c>
      <c r="Y17" s="211"/>
      <c r="Z17" s="211" t="str">
        <f t="shared" si="3"/>
        <v/>
      </c>
      <c r="AA17" s="212"/>
      <c r="AD17" s="2" t="e">
        <f t="shared" si="4"/>
        <v>#VALUE!</v>
      </c>
      <c r="AE17" s="2" t="e">
        <f t="shared" si="5"/>
        <v>#VALUE!</v>
      </c>
      <c r="AG17" s="37" t="b">
        <v>0</v>
      </c>
      <c r="AH17" s="2" t="str">
        <f t="shared" si="6"/>
        <v>エラー</v>
      </c>
      <c r="AI17" s="2" t="str">
        <f t="shared" si="7"/>
        <v>エラー</v>
      </c>
      <c r="AK17" s="2" t="e">
        <f t="shared" si="8"/>
        <v>#DIV/0!</v>
      </c>
      <c r="AL17" s="2" t="e">
        <f t="shared" si="9"/>
        <v>#DIV/0!</v>
      </c>
      <c r="AN17" s="2">
        <f t="shared" si="10"/>
        <v>0</v>
      </c>
      <c r="AO17" s="19" t="str">
        <f t="shared" si="1"/>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2"/>
        <v/>
      </c>
      <c r="W18" s="210"/>
      <c r="X18" s="211" t="str">
        <f t="shared" si="0"/>
        <v/>
      </c>
      <c r="Y18" s="211"/>
      <c r="Z18" s="211" t="str">
        <f t="shared" si="3"/>
        <v/>
      </c>
      <c r="AA18" s="212"/>
      <c r="AD18" s="2" t="e">
        <f t="shared" si="4"/>
        <v>#VALUE!</v>
      </c>
      <c r="AE18" s="2" t="e">
        <f t="shared" si="5"/>
        <v>#VALUE!</v>
      </c>
      <c r="AG18" s="37" t="b">
        <v>0</v>
      </c>
      <c r="AH18" s="2" t="str">
        <f t="shared" si="6"/>
        <v>エラー</v>
      </c>
      <c r="AI18" s="2" t="str">
        <f t="shared" si="7"/>
        <v>エラー</v>
      </c>
      <c r="AK18" s="2" t="e">
        <f t="shared" si="8"/>
        <v>#DIV/0!</v>
      </c>
      <c r="AL18" s="2" t="e">
        <f t="shared" si="9"/>
        <v>#DIV/0!</v>
      </c>
      <c r="AN18" s="2">
        <f t="shared" si="10"/>
        <v>0</v>
      </c>
      <c r="AO18" s="19" t="str">
        <f t="shared" si="1"/>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2"/>
        <v/>
      </c>
      <c r="W19" s="210"/>
      <c r="X19" s="211" t="str">
        <f t="shared" si="0"/>
        <v/>
      </c>
      <c r="Y19" s="211"/>
      <c r="Z19" s="220" t="str">
        <f t="shared" si="3"/>
        <v/>
      </c>
      <c r="AA19" s="223"/>
      <c r="AD19" s="2" t="e">
        <f t="shared" si="4"/>
        <v>#VALUE!</v>
      </c>
      <c r="AE19" s="2" t="e">
        <f t="shared" si="5"/>
        <v>#VALUE!</v>
      </c>
      <c r="AG19" s="37" t="b">
        <v>0</v>
      </c>
      <c r="AH19" s="2" t="str">
        <f t="shared" si="6"/>
        <v>エラー</v>
      </c>
      <c r="AI19" s="2" t="str">
        <f t="shared" si="7"/>
        <v>エラー</v>
      </c>
      <c r="AK19" s="2" t="e">
        <f t="shared" si="8"/>
        <v>#DIV/0!</v>
      </c>
      <c r="AL19" s="2" t="e">
        <f t="shared" si="9"/>
        <v>#DIV/0!</v>
      </c>
      <c r="AN19" s="2">
        <f t="shared" si="10"/>
        <v>0</v>
      </c>
      <c r="AO19" s="19" t="str">
        <f t="shared" si="1"/>
        <v>FALSE</v>
      </c>
    </row>
    <row r="20" spans="2:41" s="2" customFormat="1" ht="21.95" customHeight="1" thickBot="1">
      <c r="B20" s="194" t="s">
        <v>194</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c r="U28" s="275"/>
      <c r="V28" s="264" t="str">
        <f>IF(N28="","",N28*P28*R28*0.034*$V$4)</f>
        <v/>
      </c>
      <c r="W28" s="264"/>
      <c r="X28" s="264" t="str">
        <f>IF(N28="","",IF(ISERROR(N28*P28*R28*0.034*$X$4),"-",N28*P28*R28*0.034*$X$4))</f>
        <v/>
      </c>
      <c r="Y28" s="264"/>
      <c r="Z28" s="264" t="str">
        <f>IF(N28="","",N28*P28*AN28)</f>
        <v/>
      </c>
      <c r="AA28" s="265"/>
      <c r="AD28" s="37"/>
      <c r="AN28" s="2">
        <f>IF(AO28="FALSE",R28,IF(T28="風除室",1/((1/R28)+0.1),0.5*R28+0.5*(1/((1/R28)+AO28))))</f>
        <v>0</v>
      </c>
      <c r="AO28" s="19" t="str">
        <f>IF(T28="","FALSE",IF(T28="雨戸",0.1,IF(T28="ｼｬｯﾀｰ",0.1,IF(T28="障子",0.18,IF(T28="風除室",0.1)))))</f>
        <v>FALSE</v>
      </c>
    </row>
    <row r="29" spans="2:41" s="2" customFormat="1" ht="21.95" customHeight="1" thickBot="1">
      <c r="J29" s="194" t="s">
        <v>195</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1">IF(L36="","",L36-N36)</f>
        <v/>
      </c>
      <c r="Q36" s="229"/>
      <c r="R36" s="226"/>
      <c r="S36" s="227"/>
      <c r="T36" s="209" t="str">
        <f t="shared" ref="T36:T39" si="12">IF(P36="","",P36*R36*0.034*$V$4)</f>
        <v/>
      </c>
      <c r="U36" s="210"/>
      <c r="V36" s="209" t="str">
        <f t="shared" ref="V36:V39" si="13">IF(P36="","",IF(ISERROR(P36*R36*0.034*$X$4),"-",P36*R36*0.034*$X$4))</f>
        <v/>
      </c>
      <c r="W36" s="210"/>
      <c r="X36" s="209" t="str">
        <f t="shared" ref="X36:X39" si="14">IF(R36="","",R36*P36)</f>
        <v/>
      </c>
      <c r="Y36" s="232"/>
      <c r="AD36" s="37"/>
      <c r="AE36" s="37"/>
      <c r="AF36" s="37"/>
    </row>
    <row r="37" spans="2:41" s="2" customFormat="1" ht="21.95" customHeight="1">
      <c r="J37" s="224"/>
      <c r="K37" s="225"/>
      <c r="L37" s="226"/>
      <c r="M37" s="227"/>
      <c r="N37" s="226"/>
      <c r="O37" s="227"/>
      <c r="P37" s="228" t="str">
        <f t="shared" si="11"/>
        <v/>
      </c>
      <c r="Q37" s="229"/>
      <c r="R37" s="226"/>
      <c r="S37" s="227"/>
      <c r="T37" s="209" t="str">
        <f t="shared" si="12"/>
        <v/>
      </c>
      <c r="U37" s="210"/>
      <c r="V37" s="209" t="str">
        <f t="shared" si="13"/>
        <v/>
      </c>
      <c r="W37" s="210"/>
      <c r="X37" s="209" t="str">
        <f t="shared" si="14"/>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2"/>
        <v/>
      </c>
      <c r="U38" s="211"/>
      <c r="V38" s="209" t="str">
        <f t="shared" si="13"/>
        <v/>
      </c>
      <c r="W38" s="210"/>
      <c r="X38" s="211" t="str">
        <f t="shared" si="14"/>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2"/>
        <v/>
      </c>
      <c r="U39" s="220"/>
      <c r="V39" s="221" t="str">
        <f t="shared" si="13"/>
        <v/>
      </c>
      <c r="W39" s="222"/>
      <c r="X39" s="220" t="str">
        <f t="shared" si="14"/>
        <v/>
      </c>
      <c r="Y39" s="223"/>
      <c r="AD39" s="37"/>
      <c r="AE39" s="37"/>
      <c r="AF39" s="37"/>
    </row>
    <row r="40" spans="2:41" s="2" customFormat="1" ht="21.95" customHeight="1" thickBot="1">
      <c r="J40" s="194" t="s">
        <v>196</v>
      </c>
      <c r="K40" s="195"/>
      <c r="L40" s="195"/>
      <c r="M40" s="195"/>
      <c r="N40" s="195"/>
      <c r="O40" s="195"/>
      <c r="P40" s="195"/>
      <c r="Q40" s="195"/>
      <c r="R40" s="195"/>
      <c r="S40" s="195"/>
      <c r="T40" s="196">
        <f>SUM(T35:U39)</f>
        <v>0</v>
      </c>
      <c r="U40" s="196"/>
      <c r="V40" s="196">
        <f>IF(共通条件・結果!AA7="８地域","-",SUM(V35:W39))</f>
        <v>0</v>
      </c>
      <c r="W40" s="196"/>
      <c r="X40" s="196">
        <f>SUM(X35:Y39)</f>
        <v>0</v>
      </c>
      <c r="Y40" s="197"/>
    </row>
    <row r="41" spans="2:41" s="2" customFormat="1" ht="12">
      <c r="J41" s="52" t="s">
        <v>157</v>
      </c>
    </row>
    <row r="42" spans="2:41" s="2" customFormat="1" ht="21.95" customHeight="1" thickBot="1">
      <c r="B42" s="4" t="s">
        <v>197</v>
      </c>
    </row>
    <row r="43" spans="2:41" s="2" customFormat="1" ht="21.95" customHeight="1">
      <c r="B43" s="198" t="s">
        <v>186</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8">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1548" priority="393" stopIfTrue="1">
      <formula>$AE$2&lt;&gt;2</formula>
    </cfRule>
    <cfRule type="expression" dxfId="1547" priority="394" stopIfTrue="1">
      <formula>$AE$2&lt;&gt;2</formula>
    </cfRule>
  </conditionalFormatting>
  <conditionalFormatting sqref="D8:E8">
    <cfRule type="expression" dxfId="1546" priority="391" stopIfTrue="1">
      <formula>$AE$2&lt;&gt;2</formula>
    </cfRule>
    <cfRule type="expression" dxfId="1545" priority="392" stopIfTrue="1">
      <formula>$AE$2&lt;&gt;2</formula>
    </cfRule>
  </conditionalFormatting>
  <conditionalFormatting sqref="F8:G8">
    <cfRule type="expression" dxfId="1544" priority="389" stopIfTrue="1">
      <formula>$AE$2&lt;&gt;2</formula>
    </cfRule>
    <cfRule type="expression" dxfId="1543" priority="390" stopIfTrue="1">
      <formula>$AE$2&lt;&gt;2</formula>
    </cfRule>
  </conditionalFormatting>
  <conditionalFormatting sqref="H8:I8">
    <cfRule type="expression" dxfId="1542" priority="387" stopIfTrue="1">
      <formula>$AE$2&lt;&gt;2</formula>
    </cfRule>
    <cfRule type="expression" dxfId="1541" priority="388" stopIfTrue="1">
      <formula>$AE$2&lt;&gt;2</formula>
    </cfRule>
  </conditionalFormatting>
  <conditionalFormatting sqref="J8:K8">
    <cfRule type="expression" dxfId="1540" priority="385" stopIfTrue="1">
      <formula>$AE$2&lt;&gt;2</formula>
    </cfRule>
    <cfRule type="expression" dxfId="1539" priority="386" stopIfTrue="1">
      <formula>$AE$2&lt;&gt;2</formula>
    </cfRule>
  </conditionalFormatting>
  <conditionalFormatting sqref="L8:M8">
    <cfRule type="expression" dxfId="1538" priority="383" stopIfTrue="1">
      <formula>$AE$2&lt;&gt;2</formula>
    </cfRule>
    <cfRule type="expression" dxfId="1537" priority="384" stopIfTrue="1">
      <formula>$AE$2&lt;&gt;2</formula>
    </cfRule>
  </conditionalFormatting>
  <conditionalFormatting sqref="N8:O8">
    <cfRule type="expression" dxfId="1536" priority="381" stopIfTrue="1">
      <formula>$AE$2&lt;&gt;2</formula>
    </cfRule>
    <cfRule type="expression" dxfId="1535" priority="382" stopIfTrue="1">
      <formula>$AE$2&lt;&gt;2</formula>
    </cfRule>
  </conditionalFormatting>
  <conditionalFormatting sqref="P8:Q8">
    <cfRule type="expression" dxfId="1534" priority="379" stopIfTrue="1">
      <formula>$AE$2&lt;&gt;2</formula>
    </cfRule>
    <cfRule type="expression" dxfId="1533" priority="380" stopIfTrue="1">
      <formula>$AE$2&lt;&gt;2</formula>
    </cfRule>
  </conditionalFormatting>
  <conditionalFormatting sqref="R8:S8">
    <cfRule type="expression" dxfId="1532" priority="377" stopIfTrue="1">
      <formula>$AE$2&lt;&gt;2</formula>
    </cfRule>
    <cfRule type="expression" dxfId="1531" priority="378" stopIfTrue="1">
      <formula>$AE$2&lt;&gt;2</formula>
    </cfRule>
  </conditionalFormatting>
  <conditionalFormatting sqref="T8:U8">
    <cfRule type="expression" dxfId="1530" priority="375" stopIfTrue="1">
      <formula>$AE$2&lt;&gt;2</formula>
    </cfRule>
    <cfRule type="expression" dxfId="1529" priority="376" stopIfTrue="1">
      <formula>$AE$2&lt;&gt;2</formula>
    </cfRule>
  </conditionalFormatting>
  <conditionalFormatting sqref="B9:C9">
    <cfRule type="expression" dxfId="1528" priority="373" stopIfTrue="1">
      <formula>$AE$2&lt;&gt;2</formula>
    </cfRule>
    <cfRule type="expression" dxfId="1527" priority="374" stopIfTrue="1">
      <formula>$AE$2&lt;&gt;2</formula>
    </cfRule>
  </conditionalFormatting>
  <conditionalFormatting sqref="D9:E9">
    <cfRule type="expression" dxfId="1526" priority="371" stopIfTrue="1">
      <formula>$AE$2&lt;&gt;2</formula>
    </cfRule>
    <cfRule type="expression" dxfId="1525" priority="372" stopIfTrue="1">
      <formula>$AE$2&lt;&gt;2</formula>
    </cfRule>
  </conditionalFormatting>
  <conditionalFormatting sqref="F9:G9">
    <cfRule type="expression" dxfId="1524" priority="369" stopIfTrue="1">
      <formula>$AE$2&lt;&gt;2</formula>
    </cfRule>
    <cfRule type="expression" dxfId="1523" priority="370" stopIfTrue="1">
      <formula>$AE$2&lt;&gt;2</formula>
    </cfRule>
  </conditionalFormatting>
  <conditionalFormatting sqref="H9:I9">
    <cfRule type="expression" dxfId="1522" priority="367" stopIfTrue="1">
      <formula>$AE$2&lt;&gt;2</formula>
    </cfRule>
    <cfRule type="expression" dxfId="1521" priority="368" stopIfTrue="1">
      <formula>$AE$2&lt;&gt;2</formula>
    </cfRule>
  </conditionalFormatting>
  <conditionalFormatting sqref="J9:K9">
    <cfRule type="expression" dxfId="1520" priority="365" stopIfTrue="1">
      <formula>$AE$2&lt;&gt;2</formula>
    </cfRule>
    <cfRule type="expression" dxfId="1519" priority="366" stopIfTrue="1">
      <formula>$AE$2&lt;&gt;2</formula>
    </cfRule>
  </conditionalFormatting>
  <conditionalFormatting sqref="L9:M9">
    <cfRule type="expression" dxfId="1518" priority="363" stopIfTrue="1">
      <formula>$AE$2&lt;&gt;2</formula>
    </cfRule>
    <cfRule type="expression" dxfId="1517" priority="364" stopIfTrue="1">
      <formula>$AE$2&lt;&gt;2</formula>
    </cfRule>
  </conditionalFormatting>
  <conditionalFormatting sqref="N9:O9">
    <cfRule type="expression" dxfId="1516" priority="361" stopIfTrue="1">
      <formula>$AE$2&lt;&gt;2</formula>
    </cfRule>
    <cfRule type="expression" dxfId="1515" priority="362" stopIfTrue="1">
      <formula>$AE$2&lt;&gt;2</formula>
    </cfRule>
  </conditionalFormatting>
  <conditionalFormatting sqref="P9:Q9">
    <cfRule type="expression" dxfId="1514" priority="359" stopIfTrue="1">
      <formula>$AE$2&lt;&gt;2</formula>
    </cfRule>
    <cfRule type="expression" dxfId="1513" priority="360" stopIfTrue="1">
      <formula>$AE$2&lt;&gt;2</formula>
    </cfRule>
  </conditionalFormatting>
  <conditionalFormatting sqref="R9:S9">
    <cfRule type="expression" dxfId="1512" priority="357" stopIfTrue="1">
      <formula>$AE$2&lt;&gt;2</formula>
    </cfRule>
    <cfRule type="expression" dxfId="1511" priority="358" stopIfTrue="1">
      <formula>$AE$2&lt;&gt;2</formula>
    </cfRule>
  </conditionalFormatting>
  <conditionalFormatting sqref="T9:U9">
    <cfRule type="expression" dxfId="1510" priority="355" stopIfTrue="1">
      <formula>$AE$2&lt;&gt;2</formula>
    </cfRule>
    <cfRule type="expression" dxfId="1509" priority="356" stopIfTrue="1">
      <formula>$AE$2&lt;&gt;2</formula>
    </cfRule>
  </conditionalFormatting>
  <conditionalFormatting sqref="B10:C10">
    <cfRule type="expression" dxfId="1508" priority="353" stopIfTrue="1">
      <formula>$AE$2&lt;&gt;2</formula>
    </cfRule>
    <cfRule type="expression" dxfId="1507" priority="354" stopIfTrue="1">
      <formula>$AE$2&lt;&gt;2</formula>
    </cfRule>
  </conditionalFormatting>
  <conditionalFormatting sqref="D10:E10">
    <cfRule type="expression" dxfId="1506" priority="351" stopIfTrue="1">
      <formula>$AE$2&lt;&gt;2</formula>
    </cfRule>
    <cfRule type="expression" dxfId="1505" priority="352" stopIfTrue="1">
      <formula>$AE$2&lt;&gt;2</formula>
    </cfRule>
  </conditionalFormatting>
  <conditionalFormatting sqref="F10:G10">
    <cfRule type="expression" dxfId="1504" priority="349" stopIfTrue="1">
      <formula>$AE$2&lt;&gt;2</formula>
    </cfRule>
    <cfRule type="expression" dxfId="1503" priority="350" stopIfTrue="1">
      <formula>$AE$2&lt;&gt;2</formula>
    </cfRule>
  </conditionalFormatting>
  <conditionalFormatting sqref="H10:I10">
    <cfRule type="expression" dxfId="1502" priority="347" stopIfTrue="1">
      <formula>$AE$2&lt;&gt;2</formula>
    </cfRule>
    <cfRule type="expression" dxfId="1501" priority="348" stopIfTrue="1">
      <formula>$AE$2&lt;&gt;2</formula>
    </cfRule>
  </conditionalFormatting>
  <conditionalFormatting sqref="J10:K10">
    <cfRule type="expression" dxfId="1500" priority="345" stopIfTrue="1">
      <formula>$AE$2&lt;&gt;2</formula>
    </cfRule>
    <cfRule type="expression" dxfId="1499" priority="346" stopIfTrue="1">
      <formula>$AE$2&lt;&gt;2</formula>
    </cfRule>
  </conditionalFormatting>
  <conditionalFormatting sqref="L10:M10">
    <cfRule type="expression" dxfId="1498" priority="343" stopIfTrue="1">
      <formula>$AE$2&lt;&gt;2</formula>
    </cfRule>
    <cfRule type="expression" dxfId="1497" priority="344" stopIfTrue="1">
      <formula>$AE$2&lt;&gt;2</formula>
    </cfRule>
  </conditionalFormatting>
  <conditionalFormatting sqref="N10:O10">
    <cfRule type="expression" dxfId="1496" priority="341" stopIfTrue="1">
      <formula>$AE$2&lt;&gt;2</formula>
    </cfRule>
    <cfRule type="expression" dxfId="1495" priority="342" stopIfTrue="1">
      <formula>$AE$2&lt;&gt;2</formula>
    </cfRule>
  </conditionalFormatting>
  <conditionalFormatting sqref="P10:Q10">
    <cfRule type="expression" dxfId="1494" priority="339" stopIfTrue="1">
      <formula>$AE$2&lt;&gt;2</formula>
    </cfRule>
    <cfRule type="expression" dxfId="1493" priority="340" stopIfTrue="1">
      <formula>$AE$2&lt;&gt;2</formula>
    </cfRule>
  </conditionalFormatting>
  <conditionalFormatting sqref="R10:S10">
    <cfRule type="expression" dxfId="1492" priority="337" stopIfTrue="1">
      <formula>$AE$2&lt;&gt;2</formula>
    </cfRule>
    <cfRule type="expression" dxfId="1491" priority="338" stopIfTrue="1">
      <formula>$AE$2&lt;&gt;2</formula>
    </cfRule>
  </conditionalFormatting>
  <conditionalFormatting sqref="T10:U10">
    <cfRule type="expression" dxfId="1490" priority="335" stopIfTrue="1">
      <formula>$AE$2&lt;&gt;2</formula>
    </cfRule>
    <cfRule type="expression" dxfId="1489" priority="336" stopIfTrue="1">
      <formula>$AE$2&lt;&gt;2</formula>
    </cfRule>
  </conditionalFormatting>
  <conditionalFormatting sqref="B11:C11">
    <cfRule type="expression" dxfId="1488" priority="333" stopIfTrue="1">
      <formula>$AE$2&lt;&gt;2</formula>
    </cfRule>
    <cfRule type="expression" dxfId="1487" priority="334" stopIfTrue="1">
      <formula>$AE$2&lt;&gt;2</formula>
    </cfRule>
  </conditionalFormatting>
  <conditionalFormatting sqref="D11:E11">
    <cfRule type="expression" dxfId="1486" priority="331" stopIfTrue="1">
      <formula>$AE$2&lt;&gt;2</formula>
    </cfRule>
    <cfRule type="expression" dxfId="1485" priority="332" stopIfTrue="1">
      <formula>$AE$2&lt;&gt;2</formula>
    </cfRule>
  </conditionalFormatting>
  <conditionalFormatting sqref="F11:G11">
    <cfRule type="expression" dxfId="1484" priority="329" stopIfTrue="1">
      <formula>$AE$2&lt;&gt;2</formula>
    </cfRule>
    <cfRule type="expression" dxfId="1483" priority="330" stopIfTrue="1">
      <formula>$AE$2&lt;&gt;2</formula>
    </cfRule>
  </conditionalFormatting>
  <conditionalFormatting sqref="H11:I11">
    <cfRule type="expression" dxfId="1482" priority="327" stopIfTrue="1">
      <formula>$AE$2&lt;&gt;2</formula>
    </cfRule>
    <cfRule type="expression" dxfId="1481" priority="328" stopIfTrue="1">
      <formula>$AE$2&lt;&gt;2</formula>
    </cfRule>
  </conditionalFormatting>
  <conditionalFormatting sqref="J11:K11">
    <cfRule type="expression" dxfId="1480" priority="325" stopIfTrue="1">
      <formula>$AE$2&lt;&gt;2</formula>
    </cfRule>
    <cfRule type="expression" dxfId="1479" priority="326" stopIfTrue="1">
      <formula>$AE$2&lt;&gt;2</formula>
    </cfRule>
  </conditionalFormatting>
  <conditionalFormatting sqref="L11:M11">
    <cfRule type="expression" dxfId="1478" priority="323" stopIfTrue="1">
      <formula>$AE$2&lt;&gt;2</formula>
    </cfRule>
    <cfRule type="expression" dxfId="1477" priority="324" stopIfTrue="1">
      <formula>$AE$2&lt;&gt;2</formula>
    </cfRule>
  </conditionalFormatting>
  <conditionalFormatting sqref="N11:O11">
    <cfRule type="expression" dxfId="1476" priority="321" stopIfTrue="1">
      <formula>$AE$2&lt;&gt;2</formula>
    </cfRule>
    <cfRule type="expression" dxfId="1475" priority="322" stopIfTrue="1">
      <formula>$AE$2&lt;&gt;2</formula>
    </cfRule>
  </conditionalFormatting>
  <conditionalFormatting sqref="P11:Q11">
    <cfRule type="expression" dxfId="1474" priority="319" stopIfTrue="1">
      <formula>$AE$2&lt;&gt;2</formula>
    </cfRule>
    <cfRule type="expression" dxfId="1473" priority="320" stopIfTrue="1">
      <formula>$AE$2&lt;&gt;2</formula>
    </cfRule>
  </conditionalFormatting>
  <conditionalFormatting sqref="R11:S11">
    <cfRule type="expression" dxfId="1472" priority="317" stopIfTrue="1">
      <formula>$AE$2&lt;&gt;2</formula>
    </cfRule>
    <cfRule type="expression" dxfId="1471" priority="318" stopIfTrue="1">
      <formula>$AE$2&lt;&gt;2</formula>
    </cfRule>
  </conditionalFormatting>
  <conditionalFormatting sqref="T11:U11">
    <cfRule type="expression" dxfId="1470" priority="315" stopIfTrue="1">
      <formula>$AE$2&lt;&gt;2</formula>
    </cfRule>
    <cfRule type="expression" dxfId="1469" priority="316" stopIfTrue="1">
      <formula>$AE$2&lt;&gt;2</formula>
    </cfRule>
  </conditionalFormatting>
  <conditionalFormatting sqref="B12:C12">
    <cfRule type="expression" dxfId="1468" priority="313" stopIfTrue="1">
      <formula>$AE$2&lt;&gt;2</formula>
    </cfRule>
    <cfRule type="expression" dxfId="1467" priority="314" stopIfTrue="1">
      <formula>$AE$2&lt;&gt;2</formula>
    </cfRule>
  </conditionalFormatting>
  <conditionalFormatting sqref="D12:E12">
    <cfRule type="expression" dxfId="1466" priority="311" stopIfTrue="1">
      <formula>$AE$2&lt;&gt;2</formula>
    </cfRule>
    <cfRule type="expression" dxfId="1465" priority="312" stopIfTrue="1">
      <formula>$AE$2&lt;&gt;2</formula>
    </cfRule>
  </conditionalFormatting>
  <conditionalFormatting sqref="F12:G12">
    <cfRule type="expression" dxfId="1464" priority="309" stopIfTrue="1">
      <formula>$AE$2&lt;&gt;2</formula>
    </cfRule>
    <cfRule type="expression" dxfId="1463" priority="310" stopIfTrue="1">
      <formula>$AE$2&lt;&gt;2</formula>
    </cfRule>
  </conditionalFormatting>
  <conditionalFormatting sqref="H12:I12">
    <cfRule type="expression" dxfId="1462" priority="307" stopIfTrue="1">
      <formula>$AE$2&lt;&gt;2</formula>
    </cfRule>
    <cfRule type="expression" dxfId="1461" priority="308" stopIfTrue="1">
      <formula>$AE$2&lt;&gt;2</formula>
    </cfRule>
  </conditionalFormatting>
  <conditionalFormatting sqref="J12:K12">
    <cfRule type="expression" dxfId="1460" priority="305" stopIfTrue="1">
      <formula>$AE$2&lt;&gt;2</formula>
    </cfRule>
    <cfRule type="expression" dxfId="1459" priority="306" stopIfTrue="1">
      <formula>$AE$2&lt;&gt;2</formula>
    </cfRule>
  </conditionalFormatting>
  <conditionalFormatting sqref="L12:M12">
    <cfRule type="expression" dxfId="1458" priority="303" stopIfTrue="1">
      <formula>$AE$2&lt;&gt;2</formula>
    </cfRule>
    <cfRule type="expression" dxfId="1457" priority="304" stopIfTrue="1">
      <formula>$AE$2&lt;&gt;2</formula>
    </cfRule>
  </conditionalFormatting>
  <conditionalFormatting sqref="N12:O12">
    <cfRule type="expression" dxfId="1456" priority="301" stopIfTrue="1">
      <formula>$AE$2&lt;&gt;2</formula>
    </cfRule>
    <cfRule type="expression" dxfId="1455" priority="302" stopIfTrue="1">
      <formula>$AE$2&lt;&gt;2</formula>
    </cfRule>
  </conditionalFormatting>
  <conditionalFormatting sqref="P12:Q12">
    <cfRule type="expression" dxfId="1454" priority="299" stopIfTrue="1">
      <formula>$AE$2&lt;&gt;2</formula>
    </cfRule>
    <cfRule type="expression" dxfId="1453" priority="300" stopIfTrue="1">
      <formula>$AE$2&lt;&gt;2</formula>
    </cfRule>
  </conditionalFormatting>
  <conditionalFormatting sqref="R12:S12">
    <cfRule type="expression" dxfId="1452" priority="297" stopIfTrue="1">
      <formula>$AE$2&lt;&gt;2</formula>
    </cfRule>
    <cfRule type="expression" dxfId="1451" priority="298" stopIfTrue="1">
      <formula>$AE$2&lt;&gt;2</formula>
    </cfRule>
  </conditionalFormatting>
  <conditionalFormatting sqref="T12:U12">
    <cfRule type="expression" dxfId="1450" priority="295" stopIfTrue="1">
      <formula>$AE$2&lt;&gt;2</formula>
    </cfRule>
    <cfRule type="expression" dxfId="1449" priority="296" stopIfTrue="1">
      <formula>$AE$2&lt;&gt;2</formula>
    </cfRule>
  </conditionalFormatting>
  <conditionalFormatting sqref="B13:C13">
    <cfRule type="expression" dxfId="1448" priority="293" stopIfTrue="1">
      <formula>$AE$2&lt;&gt;2</formula>
    </cfRule>
    <cfRule type="expression" dxfId="1447" priority="294" stopIfTrue="1">
      <formula>$AE$2&lt;&gt;2</formula>
    </cfRule>
  </conditionalFormatting>
  <conditionalFormatting sqref="D13:E13">
    <cfRule type="expression" dxfId="1446" priority="291" stopIfTrue="1">
      <formula>$AE$2&lt;&gt;2</formula>
    </cfRule>
    <cfRule type="expression" dxfId="1445" priority="292" stopIfTrue="1">
      <formula>$AE$2&lt;&gt;2</formula>
    </cfRule>
  </conditionalFormatting>
  <conditionalFormatting sqref="F13:G13">
    <cfRule type="expression" dxfId="1444" priority="289" stopIfTrue="1">
      <formula>$AE$2&lt;&gt;2</formula>
    </cfRule>
    <cfRule type="expression" dxfId="1443" priority="290" stopIfTrue="1">
      <formula>$AE$2&lt;&gt;2</formula>
    </cfRule>
  </conditionalFormatting>
  <conditionalFormatting sqref="H13:I13">
    <cfRule type="expression" dxfId="1442" priority="287" stopIfTrue="1">
      <formula>$AE$2&lt;&gt;2</formula>
    </cfRule>
    <cfRule type="expression" dxfId="1441" priority="288" stopIfTrue="1">
      <formula>$AE$2&lt;&gt;2</formula>
    </cfRule>
  </conditionalFormatting>
  <conditionalFormatting sqref="J13:K13">
    <cfRule type="expression" dxfId="1440" priority="285" stopIfTrue="1">
      <formula>$AE$2&lt;&gt;2</formula>
    </cfRule>
    <cfRule type="expression" dxfId="1439" priority="286" stopIfTrue="1">
      <formula>$AE$2&lt;&gt;2</formula>
    </cfRule>
  </conditionalFormatting>
  <conditionalFormatting sqref="L13:M13">
    <cfRule type="expression" dxfId="1438" priority="283" stopIfTrue="1">
      <formula>$AE$2&lt;&gt;2</formula>
    </cfRule>
    <cfRule type="expression" dxfId="1437" priority="284" stopIfTrue="1">
      <formula>$AE$2&lt;&gt;2</formula>
    </cfRule>
  </conditionalFormatting>
  <conditionalFormatting sqref="N13:O13">
    <cfRule type="expression" dxfId="1436" priority="281" stopIfTrue="1">
      <formula>$AE$2&lt;&gt;2</formula>
    </cfRule>
    <cfRule type="expression" dxfId="1435" priority="282" stopIfTrue="1">
      <formula>$AE$2&lt;&gt;2</formula>
    </cfRule>
  </conditionalFormatting>
  <conditionalFormatting sqref="P13:Q13">
    <cfRule type="expression" dxfId="1434" priority="279" stopIfTrue="1">
      <formula>$AE$2&lt;&gt;2</formula>
    </cfRule>
    <cfRule type="expression" dxfId="1433" priority="280" stopIfTrue="1">
      <formula>$AE$2&lt;&gt;2</formula>
    </cfRule>
  </conditionalFormatting>
  <conditionalFormatting sqref="R13:S13">
    <cfRule type="expression" dxfId="1432" priority="277" stopIfTrue="1">
      <formula>$AE$2&lt;&gt;2</formula>
    </cfRule>
    <cfRule type="expression" dxfId="1431" priority="278" stopIfTrue="1">
      <formula>$AE$2&lt;&gt;2</formula>
    </cfRule>
  </conditionalFormatting>
  <conditionalFormatting sqref="T13:U13">
    <cfRule type="expression" dxfId="1430" priority="275" stopIfTrue="1">
      <formula>$AE$2&lt;&gt;2</formula>
    </cfRule>
    <cfRule type="expression" dxfId="1429" priority="276" stopIfTrue="1">
      <formula>$AE$2&lt;&gt;2</formula>
    </cfRule>
  </conditionalFormatting>
  <conditionalFormatting sqref="B14:C14">
    <cfRule type="expression" dxfId="1428" priority="273" stopIfTrue="1">
      <formula>$AE$2&lt;&gt;2</formula>
    </cfRule>
    <cfRule type="expression" dxfId="1427" priority="274" stopIfTrue="1">
      <formula>$AE$2&lt;&gt;2</formula>
    </cfRule>
  </conditionalFormatting>
  <conditionalFormatting sqref="D14:E14">
    <cfRule type="expression" dxfId="1426" priority="271" stopIfTrue="1">
      <formula>$AE$2&lt;&gt;2</formula>
    </cfRule>
    <cfRule type="expression" dxfId="1425" priority="272" stopIfTrue="1">
      <formula>$AE$2&lt;&gt;2</formula>
    </cfRule>
  </conditionalFormatting>
  <conditionalFormatting sqref="F14:G14">
    <cfRule type="expression" dxfId="1424" priority="269" stopIfTrue="1">
      <formula>$AE$2&lt;&gt;2</formula>
    </cfRule>
    <cfRule type="expression" dxfId="1423" priority="270" stopIfTrue="1">
      <formula>$AE$2&lt;&gt;2</formula>
    </cfRule>
  </conditionalFormatting>
  <conditionalFormatting sqref="H14:I14">
    <cfRule type="expression" dxfId="1422" priority="267" stopIfTrue="1">
      <formula>$AE$2&lt;&gt;2</formula>
    </cfRule>
    <cfRule type="expression" dxfId="1421" priority="268" stopIfTrue="1">
      <formula>$AE$2&lt;&gt;2</formula>
    </cfRule>
  </conditionalFormatting>
  <conditionalFormatting sqref="J14:K14">
    <cfRule type="expression" dxfId="1420" priority="265" stopIfTrue="1">
      <formula>$AE$2&lt;&gt;2</formula>
    </cfRule>
    <cfRule type="expression" dxfId="1419" priority="266" stopIfTrue="1">
      <formula>$AE$2&lt;&gt;2</formula>
    </cfRule>
  </conditionalFormatting>
  <conditionalFormatting sqref="L14:M14">
    <cfRule type="expression" dxfId="1418" priority="263" stopIfTrue="1">
      <formula>$AE$2&lt;&gt;2</formula>
    </cfRule>
    <cfRule type="expression" dxfId="1417" priority="264" stopIfTrue="1">
      <formula>$AE$2&lt;&gt;2</formula>
    </cfRule>
  </conditionalFormatting>
  <conditionalFormatting sqref="N14:O14">
    <cfRule type="expression" dxfId="1416" priority="262" stopIfTrue="1">
      <formula>$AE$2&lt;&gt;2</formula>
    </cfRule>
  </conditionalFormatting>
  <conditionalFormatting sqref="N14:O14">
    <cfRule type="expression" dxfId="1415" priority="261" stopIfTrue="1">
      <formula>$AE$2&lt;&gt;2</formula>
    </cfRule>
  </conditionalFormatting>
  <conditionalFormatting sqref="P14:Q14">
    <cfRule type="expression" dxfId="1414" priority="260" stopIfTrue="1">
      <formula>$AE$2&lt;&gt;2</formula>
    </cfRule>
  </conditionalFormatting>
  <conditionalFormatting sqref="P14:Q14">
    <cfRule type="expression" dxfId="1413" priority="259" stopIfTrue="1">
      <formula>$AE$2&lt;&gt;2</formula>
    </cfRule>
  </conditionalFormatting>
  <conditionalFormatting sqref="R14:S14">
    <cfRule type="expression" dxfId="1412" priority="258" stopIfTrue="1">
      <formula>$AE$2&lt;&gt;2</formula>
    </cfRule>
  </conditionalFormatting>
  <conditionalFormatting sqref="R14:S14">
    <cfRule type="expression" dxfId="1411" priority="257" stopIfTrue="1">
      <formula>$AE$2&lt;&gt;2</formula>
    </cfRule>
  </conditionalFormatting>
  <conditionalFormatting sqref="T14:U14">
    <cfRule type="expression" dxfId="1410" priority="256" stopIfTrue="1">
      <formula>$AE$2&lt;&gt;2</formula>
    </cfRule>
  </conditionalFormatting>
  <conditionalFormatting sqref="T14:U14">
    <cfRule type="expression" dxfId="1409" priority="255" stopIfTrue="1">
      <formula>$AE$2&lt;&gt;2</formula>
    </cfRule>
  </conditionalFormatting>
  <conditionalFormatting sqref="B15:C15">
    <cfRule type="expression" dxfId="1408" priority="253" stopIfTrue="1">
      <formula>$AE$2&lt;&gt;2</formula>
    </cfRule>
    <cfRule type="expression" dxfId="1407" priority="254" stopIfTrue="1">
      <formula>$AE$2&lt;&gt;2</formula>
    </cfRule>
  </conditionalFormatting>
  <conditionalFormatting sqref="D15:E15">
    <cfRule type="expression" dxfId="1406" priority="251" stopIfTrue="1">
      <formula>$AE$2&lt;&gt;2</formula>
    </cfRule>
    <cfRule type="expression" dxfId="1405" priority="252" stopIfTrue="1">
      <formula>$AE$2&lt;&gt;2</formula>
    </cfRule>
  </conditionalFormatting>
  <conditionalFormatting sqref="F15:G15">
    <cfRule type="expression" dxfId="1404" priority="249" stopIfTrue="1">
      <formula>$AE$2&lt;&gt;2</formula>
    </cfRule>
    <cfRule type="expression" dxfId="1403" priority="250" stopIfTrue="1">
      <formula>$AE$2&lt;&gt;2</formula>
    </cfRule>
  </conditionalFormatting>
  <conditionalFormatting sqref="H15:I15">
    <cfRule type="expression" dxfId="1402" priority="247" stopIfTrue="1">
      <formula>$AE$2&lt;&gt;2</formula>
    </cfRule>
    <cfRule type="expression" dxfId="1401" priority="248" stopIfTrue="1">
      <formula>$AE$2&lt;&gt;2</formula>
    </cfRule>
  </conditionalFormatting>
  <conditionalFormatting sqref="J15:K15">
    <cfRule type="expression" dxfId="1400" priority="245" stopIfTrue="1">
      <formula>$AE$2&lt;&gt;2</formula>
    </cfRule>
    <cfRule type="expression" dxfId="1399" priority="246" stopIfTrue="1">
      <formula>$AE$2&lt;&gt;2</formula>
    </cfRule>
  </conditionalFormatting>
  <conditionalFormatting sqref="L15:M15">
    <cfRule type="expression" dxfId="1398" priority="243" stopIfTrue="1">
      <formula>$AE$2&lt;&gt;2</formula>
    </cfRule>
    <cfRule type="expression" dxfId="1397" priority="244" stopIfTrue="1">
      <formula>$AE$2&lt;&gt;2</formula>
    </cfRule>
  </conditionalFormatting>
  <conditionalFormatting sqref="N15:O15">
    <cfRule type="expression" dxfId="1396" priority="241" stopIfTrue="1">
      <formula>$AE$2&lt;&gt;2</formula>
    </cfRule>
    <cfRule type="expression" dxfId="1395" priority="242" stopIfTrue="1">
      <formula>$AE$2&lt;&gt;2</formula>
    </cfRule>
  </conditionalFormatting>
  <conditionalFormatting sqref="P15:Q15">
    <cfRule type="expression" dxfId="1394" priority="239" stopIfTrue="1">
      <formula>$AE$2&lt;&gt;2</formula>
    </cfRule>
    <cfRule type="expression" dxfId="1393" priority="240" stopIfTrue="1">
      <formula>$AE$2&lt;&gt;2</formula>
    </cfRule>
  </conditionalFormatting>
  <conditionalFormatting sqref="R15:S15">
    <cfRule type="expression" dxfId="1392" priority="237" stopIfTrue="1">
      <formula>$AE$2&lt;&gt;2</formula>
    </cfRule>
    <cfRule type="expression" dxfId="1391" priority="238" stopIfTrue="1">
      <formula>$AE$2&lt;&gt;2</formula>
    </cfRule>
  </conditionalFormatting>
  <conditionalFormatting sqref="T15:U15">
    <cfRule type="expression" dxfId="1390" priority="235" stopIfTrue="1">
      <formula>$AE$2&lt;&gt;2</formula>
    </cfRule>
    <cfRule type="expression" dxfId="1389" priority="236" stopIfTrue="1">
      <formula>$AE$2&lt;&gt;2</formula>
    </cfRule>
  </conditionalFormatting>
  <conditionalFormatting sqref="B16:C16">
    <cfRule type="expression" dxfId="1388" priority="233" stopIfTrue="1">
      <formula>$AE$2&lt;&gt;2</formula>
    </cfRule>
    <cfRule type="expression" dxfId="1387" priority="234" stopIfTrue="1">
      <formula>$AE$2&lt;&gt;2</formula>
    </cfRule>
  </conditionalFormatting>
  <conditionalFormatting sqref="D16:E16">
    <cfRule type="expression" dxfId="1386" priority="231" stopIfTrue="1">
      <formula>$AE$2&lt;&gt;2</formula>
    </cfRule>
    <cfRule type="expression" dxfId="1385" priority="232" stopIfTrue="1">
      <formula>$AE$2&lt;&gt;2</formula>
    </cfRule>
  </conditionalFormatting>
  <conditionalFormatting sqref="F16:G16">
    <cfRule type="expression" dxfId="1384" priority="229" stopIfTrue="1">
      <formula>$AE$2&lt;&gt;2</formula>
    </cfRule>
    <cfRule type="expression" dxfId="1383" priority="230" stopIfTrue="1">
      <formula>$AE$2&lt;&gt;2</formula>
    </cfRule>
  </conditionalFormatting>
  <conditionalFormatting sqref="H16:I16">
    <cfRule type="expression" dxfId="1382" priority="227" stopIfTrue="1">
      <formula>$AE$2&lt;&gt;2</formula>
    </cfRule>
    <cfRule type="expression" dxfId="1381" priority="228" stopIfTrue="1">
      <formula>$AE$2&lt;&gt;2</formula>
    </cfRule>
  </conditionalFormatting>
  <conditionalFormatting sqref="J16:K16">
    <cfRule type="expression" dxfId="1380" priority="225" stopIfTrue="1">
      <formula>$AE$2&lt;&gt;2</formula>
    </cfRule>
    <cfRule type="expression" dxfId="1379" priority="226" stopIfTrue="1">
      <formula>$AE$2&lt;&gt;2</formula>
    </cfRule>
  </conditionalFormatting>
  <conditionalFormatting sqref="L16:M16">
    <cfRule type="expression" dxfId="1378" priority="223" stopIfTrue="1">
      <formula>$AE$2&lt;&gt;2</formula>
    </cfRule>
    <cfRule type="expression" dxfId="1377" priority="224" stopIfTrue="1">
      <formula>$AE$2&lt;&gt;2</formula>
    </cfRule>
  </conditionalFormatting>
  <conditionalFormatting sqref="N16:O16">
    <cfRule type="expression" dxfId="1376" priority="221" stopIfTrue="1">
      <formula>$AE$2&lt;&gt;2</formula>
    </cfRule>
    <cfRule type="expression" dxfId="1375" priority="222" stopIfTrue="1">
      <formula>$AE$2&lt;&gt;2</formula>
    </cfRule>
  </conditionalFormatting>
  <conditionalFormatting sqref="P16:Q16">
    <cfRule type="expression" dxfId="1374" priority="219" stopIfTrue="1">
      <formula>$AE$2&lt;&gt;2</formula>
    </cfRule>
    <cfRule type="expression" dxfId="1373" priority="220" stopIfTrue="1">
      <formula>$AE$2&lt;&gt;2</formula>
    </cfRule>
  </conditionalFormatting>
  <conditionalFormatting sqref="R16:S16">
    <cfRule type="expression" dxfId="1372" priority="217" stopIfTrue="1">
      <formula>$AE$2&lt;&gt;2</formula>
    </cfRule>
    <cfRule type="expression" dxfId="1371" priority="218" stopIfTrue="1">
      <formula>$AE$2&lt;&gt;2</formula>
    </cfRule>
  </conditionalFormatting>
  <conditionalFormatting sqref="T16:U16">
    <cfRule type="expression" dxfId="1370" priority="215" stopIfTrue="1">
      <formula>$AE$2&lt;&gt;2</formula>
    </cfRule>
    <cfRule type="expression" dxfId="1369" priority="216" stopIfTrue="1">
      <formula>$AE$2&lt;&gt;2</formula>
    </cfRule>
  </conditionalFormatting>
  <conditionalFormatting sqref="B17:C17">
    <cfRule type="expression" dxfId="1368" priority="213" stopIfTrue="1">
      <formula>$AE$2&lt;&gt;2</formula>
    </cfRule>
    <cfRule type="expression" dxfId="1367" priority="214" stopIfTrue="1">
      <formula>$AE$2&lt;&gt;2</formula>
    </cfRule>
  </conditionalFormatting>
  <conditionalFormatting sqref="D17:E17">
    <cfRule type="expression" dxfId="1366" priority="211" stopIfTrue="1">
      <formula>$AE$2&lt;&gt;2</formula>
    </cfRule>
    <cfRule type="expression" dxfId="1365" priority="212" stopIfTrue="1">
      <formula>$AE$2&lt;&gt;2</formula>
    </cfRule>
  </conditionalFormatting>
  <conditionalFormatting sqref="F17:G17">
    <cfRule type="expression" dxfId="1364" priority="209" stopIfTrue="1">
      <formula>$AE$2&lt;&gt;2</formula>
    </cfRule>
    <cfRule type="expression" dxfId="1363" priority="210" stopIfTrue="1">
      <formula>$AE$2&lt;&gt;2</formula>
    </cfRule>
  </conditionalFormatting>
  <conditionalFormatting sqref="H17:I17">
    <cfRule type="expression" dxfId="1362" priority="207" stopIfTrue="1">
      <formula>$AE$2&lt;&gt;2</formula>
    </cfRule>
    <cfRule type="expression" dxfId="1361" priority="208" stopIfTrue="1">
      <formula>$AE$2&lt;&gt;2</formula>
    </cfRule>
  </conditionalFormatting>
  <conditionalFormatting sqref="J17:K17">
    <cfRule type="expression" dxfId="1360" priority="206" stopIfTrue="1">
      <formula>$AE$2&lt;&gt;2</formula>
    </cfRule>
  </conditionalFormatting>
  <conditionalFormatting sqref="J17:K17">
    <cfRule type="expression" dxfId="1359" priority="205" stopIfTrue="1">
      <formula>$AE$2&lt;&gt;2</formula>
    </cfRule>
  </conditionalFormatting>
  <conditionalFormatting sqref="L17:M17">
    <cfRule type="expression" dxfId="1358" priority="204" stopIfTrue="1">
      <formula>$AE$2&lt;&gt;2</formula>
    </cfRule>
  </conditionalFormatting>
  <conditionalFormatting sqref="L17:M17">
    <cfRule type="expression" dxfId="1357" priority="203" stopIfTrue="1">
      <formula>$AE$2&lt;&gt;2</formula>
    </cfRule>
  </conditionalFormatting>
  <conditionalFormatting sqref="N17:O17">
    <cfRule type="expression" dxfId="1356" priority="202" stopIfTrue="1">
      <formula>$AE$2&lt;&gt;2</formula>
    </cfRule>
  </conditionalFormatting>
  <conditionalFormatting sqref="N17:O17">
    <cfRule type="expression" dxfId="1355" priority="201" stopIfTrue="1">
      <formula>$AE$2&lt;&gt;2</formula>
    </cfRule>
  </conditionalFormatting>
  <conditionalFormatting sqref="P17:Q17">
    <cfRule type="expression" dxfId="1354" priority="200" stopIfTrue="1">
      <formula>$AE$2&lt;&gt;2</formula>
    </cfRule>
  </conditionalFormatting>
  <conditionalFormatting sqref="P17:Q17">
    <cfRule type="expression" dxfId="1353" priority="199" stopIfTrue="1">
      <formula>$AE$2&lt;&gt;2</formula>
    </cfRule>
  </conditionalFormatting>
  <conditionalFormatting sqref="R17:S17">
    <cfRule type="expression" dxfId="1352" priority="198" stopIfTrue="1">
      <formula>$AE$2&lt;&gt;2</formula>
    </cfRule>
  </conditionalFormatting>
  <conditionalFormatting sqref="R17:S17">
    <cfRule type="expression" dxfId="1351" priority="197" stopIfTrue="1">
      <formula>$AE$2&lt;&gt;2</formula>
    </cfRule>
  </conditionalFormatting>
  <conditionalFormatting sqref="T17:U17">
    <cfRule type="expression" dxfId="1350" priority="196" stopIfTrue="1">
      <formula>$AE$2&lt;&gt;2</formula>
    </cfRule>
  </conditionalFormatting>
  <conditionalFormatting sqref="T17:U17">
    <cfRule type="expression" dxfId="1349" priority="195" stopIfTrue="1">
      <formula>$AE$2&lt;&gt;2</formula>
    </cfRule>
  </conditionalFormatting>
  <conditionalFormatting sqref="B18:C18">
    <cfRule type="expression" dxfId="1348" priority="193" stopIfTrue="1">
      <formula>$AE$2&lt;&gt;2</formula>
    </cfRule>
    <cfRule type="expression" dxfId="1347" priority="194" stopIfTrue="1">
      <formula>$AE$2&lt;&gt;2</formula>
    </cfRule>
  </conditionalFormatting>
  <conditionalFormatting sqref="D18:E18">
    <cfRule type="expression" dxfId="1346" priority="191" stopIfTrue="1">
      <formula>$AE$2&lt;&gt;2</formula>
    </cfRule>
    <cfRule type="expression" dxfId="1345" priority="192" stopIfTrue="1">
      <formula>$AE$2&lt;&gt;2</formula>
    </cfRule>
  </conditionalFormatting>
  <conditionalFormatting sqref="F18:G18">
    <cfRule type="expression" dxfId="1344" priority="190" stopIfTrue="1">
      <formula>$AE$2&lt;&gt;2</formula>
    </cfRule>
  </conditionalFormatting>
  <conditionalFormatting sqref="F18:G18">
    <cfRule type="expression" dxfId="1343" priority="189" stopIfTrue="1">
      <formula>$AE$2&lt;&gt;2</formula>
    </cfRule>
  </conditionalFormatting>
  <conditionalFormatting sqref="H18:I18">
    <cfRule type="expression" dxfId="1342" priority="188" stopIfTrue="1">
      <formula>$AE$2&lt;&gt;2</formula>
    </cfRule>
  </conditionalFormatting>
  <conditionalFormatting sqref="H18:I18">
    <cfRule type="expression" dxfId="1341" priority="187" stopIfTrue="1">
      <formula>$AE$2&lt;&gt;2</formula>
    </cfRule>
  </conditionalFormatting>
  <conditionalFormatting sqref="J18:K18">
    <cfRule type="expression" dxfId="1340" priority="186" stopIfTrue="1">
      <formula>$AE$2&lt;&gt;2</formula>
    </cfRule>
  </conditionalFormatting>
  <conditionalFormatting sqref="J18:K18">
    <cfRule type="expression" dxfId="1339" priority="185" stopIfTrue="1">
      <formula>$AE$2&lt;&gt;2</formula>
    </cfRule>
  </conditionalFormatting>
  <conditionalFormatting sqref="L18:M18">
    <cfRule type="expression" dxfId="1338" priority="184" stopIfTrue="1">
      <formula>$AE$2&lt;&gt;2</formula>
    </cfRule>
  </conditionalFormatting>
  <conditionalFormatting sqref="L18:M18">
    <cfRule type="expression" dxfId="1337" priority="183" stopIfTrue="1">
      <formula>$AE$2&lt;&gt;2</formula>
    </cfRule>
  </conditionalFormatting>
  <conditionalFormatting sqref="N18:O18">
    <cfRule type="expression" dxfId="1336" priority="182" stopIfTrue="1">
      <formula>$AE$2&lt;&gt;2</formula>
    </cfRule>
  </conditionalFormatting>
  <conditionalFormatting sqref="N18:O18">
    <cfRule type="expression" dxfId="1335" priority="181" stopIfTrue="1">
      <formula>$AE$2&lt;&gt;2</formula>
    </cfRule>
  </conditionalFormatting>
  <conditionalFormatting sqref="P18:Q18">
    <cfRule type="expression" dxfId="1334" priority="180" stopIfTrue="1">
      <formula>$AE$2&lt;&gt;2</formula>
    </cfRule>
  </conditionalFormatting>
  <conditionalFormatting sqref="P18:Q18">
    <cfRule type="expression" dxfId="1333" priority="179" stopIfTrue="1">
      <formula>$AE$2&lt;&gt;2</formula>
    </cfRule>
  </conditionalFormatting>
  <conditionalFormatting sqref="R18:S18">
    <cfRule type="expression" dxfId="1332" priority="178" stopIfTrue="1">
      <formula>$AE$2&lt;&gt;2</formula>
    </cfRule>
  </conditionalFormatting>
  <conditionalFormatting sqref="R18:S18">
    <cfRule type="expression" dxfId="1331" priority="177" stopIfTrue="1">
      <formula>$AE$2&lt;&gt;2</formula>
    </cfRule>
  </conditionalFormatting>
  <conditionalFormatting sqref="T18:U18">
    <cfRule type="expression" dxfId="1330" priority="176" stopIfTrue="1">
      <formula>$AE$2&lt;&gt;2</formula>
    </cfRule>
  </conditionalFormatting>
  <conditionalFormatting sqref="T18:U18">
    <cfRule type="expression" dxfId="1329" priority="175" stopIfTrue="1">
      <formula>$AE$2&lt;&gt;2</formula>
    </cfRule>
  </conditionalFormatting>
  <conditionalFormatting sqref="B19:C19">
    <cfRule type="expression" dxfId="1328" priority="173" stopIfTrue="1">
      <formula>$AE$2&lt;&gt;2</formula>
    </cfRule>
    <cfRule type="expression" dxfId="1327" priority="174" stopIfTrue="1">
      <formula>$AE$2&lt;&gt;2</formula>
    </cfRule>
  </conditionalFormatting>
  <conditionalFormatting sqref="D19:E19">
    <cfRule type="expression" dxfId="1326" priority="171" stopIfTrue="1">
      <formula>$AE$2&lt;&gt;2</formula>
    </cfRule>
    <cfRule type="expression" dxfId="1325" priority="172" stopIfTrue="1">
      <formula>$AE$2&lt;&gt;2</formula>
    </cfRule>
  </conditionalFormatting>
  <conditionalFormatting sqref="F19:G19">
    <cfRule type="expression" dxfId="1324" priority="170" stopIfTrue="1">
      <formula>$AE$2&lt;&gt;2</formula>
    </cfRule>
  </conditionalFormatting>
  <conditionalFormatting sqref="F19:G19">
    <cfRule type="expression" dxfId="1323" priority="169" stopIfTrue="1">
      <formula>$AE$2&lt;&gt;2</formula>
    </cfRule>
  </conditionalFormatting>
  <conditionalFormatting sqref="H19:I19">
    <cfRule type="expression" dxfId="1322" priority="168" stopIfTrue="1">
      <formula>$AE$2&lt;&gt;2</formula>
    </cfRule>
  </conditionalFormatting>
  <conditionalFormatting sqref="H19:I19">
    <cfRule type="expression" dxfId="1321" priority="167" stopIfTrue="1">
      <formula>$AE$2&lt;&gt;2</formula>
    </cfRule>
  </conditionalFormatting>
  <conditionalFormatting sqref="J19:K19">
    <cfRule type="expression" dxfId="1320" priority="166" stopIfTrue="1">
      <formula>$AE$2&lt;&gt;2</formula>
    </cfRule>
  </conditionalFormatting>
  <conditionalFormatting sqref="J19:K19">
    <cfRule type="expression" dxfId="1319" priority="165" stopIfTrue="1">
      <formula>$AE$2&lt;&gt;2</formula>
    </cfRule>
  </conditionalFormatting>
  <conditionalFormatting sqref="L19:M19">
    <cfRule type="expression" dxfId="1318" priority="164" stopIfTrue="1">
      <formula>$AE$2&lt;&gt;2</formula>
    </cfRule>
  </conditionalFormatting>
  <conditionalFormatting sqref="L19:M19">
    <cfRule type="expression" dxfId="1317" priority="163" stopIfTrue="1">
      <formula>$AE$2&lt;&gt;2</formula>
    </cfRule>
  </conditionalFormatting>
  <conditionalFormatting sqref="N19:O19">
    <cfRule type="expression" dxfId="1316" priority="162" stopIfTrue="1">
      <formula>$AE$2&lt;&gt;2</formula>
    </cfRule>
  </conditionalFormatting>
  <conditionalFormatting sqref="N19:O19">
    <cfRule type="expression" dxfId="1315" priority="161" stopIfTrue="1">
      <formula>$AE$2&lt;&gt;2</formula>
    </cfRule>
  </conditionalFormatting>
  <conditionalFormatting sqref="P19:Q19">
    <cfRule type="expression" dxfId="1314" priority="160" stopIfTrue="1">
      <formula>$AE$2&lt;&gt;2</formula>
    </cfRule>
  </conditionalFormatting>
  <conditionalFormatting sqref="P19:Q19">
    <cfRule type="expression" dxfId="1313" priority="159" stopIfTrue="1">
      <formula>$AE$2&lt;&gt;2</formula>
    </cfRule>
  </conditionalFormatting>
  <conditionalFormatting sqref="R19:S19">
    <cfRule type="expression" dxfId="1312" priority="158" stopIfTrue="1">
      <formula>$AE$2&lt;&gt;2</formula>
    </cfRule>
  </conditionalFormatting>
  <conditionalFormatting sqref="R19:S19">
    <cfRule type="expression" dxfId="1311" priority="157" stopIfTrue="1">
      <formula>$AE$2&lt;&gt;2</formula>
    </cfRule>
  </conditionalFormatting>
  <conditionalFormatting sqref="T19:U19">
    <cfRule type="expression" dxfId="1310" priority="156" stopIfTrue="1">
      <formula>$AE$2&lt;&gt;2</formula>
    </cfRule>
  </conditionalFormatting>
  <conditionalFormatting sqref="T19:U19">
    <cfRule type="expression" dxfId="1309" priority="155" stopIfTrue="1">
      <formula>$AE$2&lt;&gt;2</formula>
    </cfRule>
  </conditionalFormatting>
  <conditionalFormatting sqref="J26:M26">
    <cfRule type="expression" dxfId="1308" priority="154" stopIfTrue="1">
      <formula>$AE$2&lt;&gt;2</formula>
    </cfRule>
  </conditionalFormatting>
  <conditionalFormatting sqref="J26:M26">
    <cfRule type="expression" dxfId="1307" priority="153" stopIfTrue="1">
      <formula>$AE$2&lt;&gt;2</formula>
    </cfRule>
  </conditionalFormatting>
  <conditionalFormatting sqref="J26:M26">
    <cfRule type="expression" dxfId="1306" priority="152" stopIfTrue="1">
      <formula>$AE$2&lt;&gt;2</formula>
    </cfRule>
  </conditionalFormatting>
  <conditionalFormatting sqref="J26:M26">
    <cfRule type="expression" dxfId="1305" priority="151" stopIfTrue="1">
      <formula>$AE$2&lt;&gt;2</formula>
    </cfRule>
  </conditionalFormatting>
  <conditionalFormatting sqref="N26:O26">
    <cfRule type="expression" dxfId="1304" priority="150" stopIfTrue="1">
      <formula>$AE$2&lt;&gt;2</formula>
    </cfRule>
  </conditionalFormatting>
  <conditionalFormatting sqref="N26:O26">
    <cfRule type="expression" dxfId="1303" priority="149" stopIfTrue="1">
      <formula>$AE$2&lt;&gt;2</formula>
    </cfRule>
  </conditionalFormatting>
  <conditionalFormatting sqref="P26:Q26">
    <cfRule type="expression" dxfId="1302" priority="148" stopIfTrue="1">
      <formula>$AE$2&lt;&gt;2</formula>
    </cfRule>
  </conditionalFormatting>
  <conditionalFormatting sqref="P26:Q26">
    <cfRule type="expression" dxfId="1301" priority="147" stopIfTrue="1">
      <formula>$AE$2&lt;&gt;2</formula>
    </cfRule>
  </conditionalFormatting>
  <conditionalFormatting sqref="R26:S26">
    <cfRule type="expression" dxfId="1300" priority="146" stopIfTrue="1">
      <formula>$AE$2&lt;&gt;2</formula>
    </cfRule>
  </conditionalFormatting>
  <conditionalFormatting sqref="R26:S26">
    <cfRule type="expression" dxfId="1299" priority="145" stopIfTrue="1">
      <formula>$AE$2&lt;&gt;2</formula>
    </cfRule>
  </conditionalFormatting>
  <conditionalFormatting sqref="T26:U26">
    <cfRule type="expression" dxfId="1298" priority="144" stopIfTrue="1">
      <formula>$AE$2&lt;&gt;2</formula>
    </cfRule>
  </conditionalFormatting>
  <conditionalFormatting sqref="T26:U26">
    <cfRule type="expression" dxfId="1297" priority="143" stopIfTrue="1">
      <formula>$AE$2&lt;&gt;2</formula>
    </cfRule>
  </conditionalFormatting>
  <conditionalFormatting sqref="J27:M27">
    <cfRule type="expression" dxfId="1296" priority="142" stopIfTrue="1">
      <formula>$AE$2&lt;&gt;2</formula>
    </cfRule>
  </conditionalFormatting>
  <conditionalFormatting sqref="J27:M27">
    <cfRule type="expression" dxfId="1295" priority="141" stopIfTrue="1">
      <formula>$AE$2&lt;&gt;2</formula>
    </cfRule>
  </conditionalFormatting>
  <conditionalFormatting sqref="J27:M27">
    <cfRule type="expression" dxfId="1294" priority="140" stopIfTrue="1">
      <formula>$AE$2&lt;&gt;2</formula>
    </cfRule>
  </conditionalFormatting>
  <conditionalFormatting sqref="J27:M27">
    <cfRule type="expression" dxfId="1293" priority="139" stopIfTrue="1">
      <formula>$AE$2&lt;&gt;2</formula>
    </cfRule>
  </conditionalFormatting>
  <conditionalFormatting sqref="N27:O27">
    <cfRule type="expression" dxfId="1292" priority="138" stopIfTrue="1">
      <formula>$AE$2&lt;&gt;2</formula>
    </cfRule>
  </conditionalFormatting>
  <conditionalFormatting sqref="N27:O27">
    <cfRule type="expression" dxfId="1291" priority="137" stopIfTrue="1">
      <formula>$AE$2&lt;&gt;2</formula>
    </cfRule>
  </conditionalFormatting>
  <conditionalFormatting sqref="P27:Q27">
    <cfRule type="expression" dxfId="1290" priority="136" stopIfTrue="1">
      <formula>$AE$2&lt;&gt;2</formula>
    </cfRule>
  </conditionalFormatting>
  <conditionalFormatting sqref="P27:Q27">
    <cfRule type="expression" dxfId="1289" priority="135" stopIfTrue="1">
      <formula>$AE$2&lt;&gt;2</formula>
    </cfRule>
  </conditionalFormatting>
  <conditionalFormatting sqref="R27:S27">
    <cfRule type="expression" dxfId="1288" priority="134" stopIfTrue="1">
      <formula>$AE$2&lt;&gt;2</formula>
    </cfRule>
  </conditionalFormatting>
  <conditionalFormatting sqref="R27:S27">
    <cfRule type="expression" dxfId="1287" priority="133" stopIfTrue="1">
      <formula>$AE$2&lt;&gt;2</formula>
    </cfRule>
  </conditionalFormatting>
  <conditionalFormatting sqref="T27:U27">
    <cfRule type="expression" dxfId="1286" priority="132" stopIfTrue="1">
      <formula>$AE$2&lt;&gt;2</formula>
    </cfRule>
  </conditionalFormatting>
  <conditionalFormatting sqref="T27:U27">
    <cfRule type="expression" dxfId="1285" priority="131" stopIfTrue="1">
      <formula>$AE$2&lt;&gt;2</formula>
    </cfRule>
  </conditionalFormatting>
  <conditionalFormatting sqref="J28:M28">
    <cfRule type="expression" dxfId="1284" priority="130" stopIfTrue="1">
      <formula>$AE$2&lt;&gt;2</formula>
    </cfRule>
  </conditionalFormatting>
  <conditionalFormatting sqref="J28:M28">
    <cfRule type="expression" dxfId="1283" priority="129" stopIfTrue="1">
      <formula>$AE$2&lt;&gt;2</formula>
    </cfRule>
  </conditionalFormatting>
  <conditionalFormatting sqref="J28:M28">
    <cfRule type="expression" dxfId="1282" priority="128" stopIfTrue="1">
      <formula>$AE$2&lt;&gt;2</formula>
    </cfRule>
  </conditionalFormatting>
  <conditionalFormatting sqref="J28:M28">
    <cfRule type="expression" dxfId="1281" priority="127" stopIfTrue="1">
      <formula>$AE$2&lt;&gt;2</formula>
    </cfRule>
  </conditionalFormatting>
  <conditionalFormatting sqref="N28:O28">
    <cfRule type="expression" dxfId="1280" priority="126" stopIfTrue="1">
      <formula>$AE$2&lt;&gt;2</formula>
    </cfRule>
  </conditionalFormatting>
  <conditionalFormatting sqref="N28:O28">
    <cfRule type="expression" dxfId="1279" priority="125" stopIfTrue="1">
      <formula>$AE$2&lt;&gt;2</formula>
    </cfRule>
  </conditionalFormatting>
  <conditionalFormatting sqref="P28:Q28">
    <cfRule type="expression" dxfId="1278" priority="124" stopIfTrue="1">
      <formula>$AE$2&lt;&gt;2</formula>
    </cfRule>
  </conditionalFormatting>
  <conditionalFormatting sqref="P28:Q28">
    <cfRule type="expression" dxfId="1277" priority="123" stopIfTrue="1">
      <formula>$AE$2&lt;&gt;2</formula>
    </cfRule>
  </conditionalFormatting>
  <conditionalFormatting sqref="R28:S28">
    <cfRule type="expression" dxfId="1276" priority="122" stopIfTrue="1">
      <formula>$AE$2&lt;&gt;2</formula>
    </cfRule>
  </conditionalFormatting>
  <conditionalFormatting sqref="R28:S28">
    <cfRule type="expression" dxfId="1275" priority="121" stopIfTrue="1">
      <formula>$AE$2&lt;&gt;2</formula>
    </cfRule>
  </conditionalFormatting>
  <conditionalFormatting sqref="T28:U28">
    <cfRule type="expression" dxfId="1274" priority="120" stopIfTrue="1">
      <formula>$AE$2&lt;&gt;2</formula>
    </cfRule>
  </conditionalFormatting>
  <conditionalFormatting sqref="T28:U28">
    <cfRule type="expression" dxfId="1273" priority="119" stopIfTrue="1">
      <formula>$AE$2&lt;&gt;2</formula>
    </cfRule>
  </conditionalFormatting>
  <conditionalFormatting sqref="J35:K35">
    <cfRule type="expression" dxfId="1272" priority="118" stopIfTrue="1">
      <formula>$AE$2&lt;&gt;2</formula>
    </cfRule>
  </conditionalFormatting>
  <conditionalFormatting sqref="J35:K35">
    <cfRule type="expression" dxfId="1271" priority="117" stopIfTrue="1">
      <formula>$AE$2&lt;&gt;2</formula>
    </cfRule>
  </conditionalFormatting>
  <conditionalFormatting sqref="L35:M35">
    <cfRule type="expression" dxfId="1270" priority="116" stopIfTrue="1">
      <formula>$AE$2&lt;&gt;2</formula>
    </cfRule>
  </conditionalFormatting>
  <conditionalFormatting sqref="L35:M35">
    <cfRule type="expression" dxfId="1269" priority="115" stopIfTrue="1">
      <formula>$AE$2&lt;&gt;2</formula>
    </cfRule>
  </conditionalFormatting>
  <conditionalFormatting sqref="N35:O35">
    <cfRule type="expression" dxfId="1268" priority="114" stopIfTrue="1">
      <formula>$AE$2&lt;&gt;2</formula>
    </cfRule>
  </conditionalFormatting>
  <conditionalFormatting sqref="N35:O35">
    <cfRule type="expression" dxfId="1267" priority="113" stopIfTrue="1">
      <formula>$AE$2&lt;&gt;2</formula>
    </cfRule>
  </conditionalFormatting>
  <conditionalFormatting sqref="R35:S35">
    <cfRule type="expression" dxfId="1266" priority="112" stopIfTrue="1">
      <formula>$AE$2&lt;&gt;2</formula>
    </cfRule>
  </conditionalFormatting>
  <conditionalFormatting sqref="R35:S35">
    <cfRule type="expression" dxfId="1265" priority="111" stopIfTrue="1">
      <formula>$AE$2&lt;&gt;2</formula>
    </cfRule>
  </conditionalFormatting>
  <conditionalFormatting sqref="J36:K36">
    <cfRule type="expression" dxfId="1264" priority="110" stopIfTrue="1">
      <formula>$AE$2&lt;&gt;2</formula>
    </cfRule>
  </conditionalFormatting>
  <conditionalFormatting sqref="J36:K36">
    <cfRule type="expression" dxfId="1263" priority="109" stopIfTrue="1">
      <formula>$AE$2&lt;&gt;2</formula>
    </cfRule>
  </conditionalFormatting>
  <conditionalFormatting sqref="L36:M36">
    <cfRule type="expression" dxfId="1262" priority="108" stopIfTrue="1">
      <formula>$AE$2&lt;&gt;2</formula>
    </cfRule>
  </conditionalFormatting>
  <conditionalFormatting sqref="L36:M36">
    <cfRule type="expression" dxfId="1261" priority="107" stopIfTrue="1">
      <formula>$AE$2&lt;&gt;2</formula>
    </cfRule>
  </conditionalFormatting>
  <conditionalFormatting sqref="N36:O36">
    <cfRule type="expression" dxfId="1260" priority="106" stopIfTrue="1">
      <formula>$AE$2&lt;&gt;2</formula>
    </cfRule>
  </conditionalFormatting>
  <conditionalFormatting sqref="N36:O36">
    <cfRule type="expression" dxfId="1259" priority="105" stopIfTrue="1">
      <formula>$AE$2&lt;&gt;2</formula>
    </cfRule>
  </conditionalFormatting>
  <conditionalFormatting sqref="R36:S36">
    <cfRule type="expression" dxfId="1258" priority="104" stopIfTrue="1">
      <formula>$AE$2&lt;&gt;2</formula>
    </cfRule>
  </conditionalFormatting>
  <conditionalFormatting sqref="R36:S36">
    <cfRule type="expression" dxfId="1257" priority="103" stopIfTrue="1">
      <formula>$AE$2&lt;&gt;2</formula>
    </cfRule>
  </conditionalFormatting>
  <conditionalFormatting sqref="J37:K37">
    <cfRule type="expression" dxfId="1256" priority="102" stopIfTrue="1">
      <formula>$AE$2&lt;&gt;2</formula>
    </cfRule>
  </conditionalFormatting>
  <conditionalFormatting sqref="J37:K37">
    <cfRule type="expression" dxfId="1255" priority="101" stopIfTrue="1">
      <formula>$AE$2&lt;&gt;2</formula>
    </cfRule>
  </conditionalFormatting>
  <conditionalFormatting sqref="L37:M37">
    <cfRule type="expression" dxfId="1254" priority="100" stopIfTrue="1">
      <formula>$AE$2&lt;&gt;2</formula>
    </cfRule>
  </conditionalFormatting>
  <conditionalFormatting sqref="L37:M37">
    <cfRule type="expression" dxfId="1253" priority="99" stopIfTrue="1">
      <formula>$AE$2&lt;&gt;2</formula>
    </cfRule>
  </conditionalFormatting>
  <conditionalFormatting sqref="N37:O37">
    <cfRule type="expression" dxfId="1252" priority="98" stopIfTrue="1">
      <formula>$AE$2&lt;&gt;2</formula>
    </cfRule>
  </conditionalFormatting>
  <conditionalFormatting sqref="N37:O37">
    <cfRule type="expression" dxfId="1251" priority="97" stopIfTrue="1">
      <formula>$AE$2&lt;&gt;2</formula>
    </cfRule>
  </conditionalFormatting>
  <conditionalFormatting sqref="R37:S37">
    <cfRule type="expression" dxfId="1250" priority="96" stopIfTrue="1">
      <formula>$AE$2&lt;&gt;2</formula>
    </cfRule>
  </conditionalFormatting>
  <conditionalFormatting sqref="R37:S37">
    <cfRule type="expression" dxfId="1249" priority="95" stopIfTrue="1">
      <formula>$AE$2&lt;&gt;2</formula>
    </cfRule>
  </conditionalFormatting>
  <conditionalFormatting sqref="J38:K38">
    <cfRule type="expression" dxfId="1248" priority="94" stopIfTrue="1">
      <formula>$AE$2&lt;&gt;2</formula>
    </cfRule>
  </conditionalFormatting>
  <conditionalFormatting sqref="J38:K38">
    <cfRule type="expression" dxfId="1247" priority="93" stopIfTrue="1">
      <formula>$AE$2&lt;&gt;2</formula>
    </cfRule>
  </conditionalFormatting>
  <conditionalFormatting sqref="L38:M38">
    <cfRule type="expression" dxfId="1246" priority="92" stopIfTrue="1">
      <formula>$AE$2&lt;&gt;2</formula>
    </cfRule>
  </conditionalFormatting>
  <conditionalFormatting sqref="L38:M38">
    <cfRule type="expression" dxfId="1245" priority="91" stopIfTrue="1">
      <formula>$AE$2&lt;&gt;2</formula>
    </cfRule>
  </conditionalFormatting>
  <conditionalFormatting sqref="N38:O38">
    <cfRule type="expression" dxfId="1244" priority="90" stopIfTrue="1">
      <formula>$AE$2&lt;&gt;2</formula>
    </cfRule>
  </conditionalFormatting>
  <conditionalFormatting sqref="N38:O38">
    <cfRule type="expression" dxfId="1243" priority="89" stopIfTrue="1">
      <formula>$AE$2&lt;&gt;2</formula>
    </cfRule>
  </conditionalFormatting>
  <conditionalFormatting sqref="R38:S38">
    <cfRule type="expression" dxfId="1242" priority="88" stopIfTrue="1">
      <formula>$AE$2&lt;&gt;2</formula>
    </cfRule>
  </conditionalFormatting>
  <conditionalFormatting sqref="R38:S38">
    <cfRule type="expression" dxfId="1241" priority="87" stopIfTrue="1">
      <formula>$AE$2&lt;&gt;2</formula>
    </cfRule>
  </conditionalFormatting>
  <conditionalFormatting sqref="J39:K39">
    <cfRule type="expression" dxfId="1240" priority="86" stopIfTrue="1">
      <formula>$AE$2&lt;&gt;2</formula>
    </cfRule>
  </conditionalFormatting>
  <conditionalFormatting sqref="J39:K39">
    <cfRule type="expression" dxfId="1239" priority="85" stopIfTrue="1">
      <formula>$AE$2&lt;&gt;2</formula>
    </cfRule>
  </conditionalFormatting>
  <conditionalFormatting sqref="L39:M39">
    <cfRule type="expression" dxfId="1238" priority="84" stopIfTrue="1">
      <formula>$AE$2&lt;&gt;2</formula>
    </cfRule>
  </conditionalFormatting>
  <conditionalFormatting sqref="L39:M39">
    <cfRule type="expression" dxfId="1237" priority="83" stopIfTrue="1">
      <formula>$AE$2&lt;&gt;2</formula>
    </cfRule>
  </conditionalFormatting>
  <conditionalFormatting sqref="N39:O39">
    <cfRule type="expression" dxfId="1236" priority="82" stopIfTrue="1">
      <formula>$AE$2&lt;&gt;2</formula>
    </cfRule>
  </conditionalFormatting>
  <conditionalFormatting sqref="N39:O39">
    <cfRule type="expression" dxfId="1235" priority="81" stopIfTrue="1">
      <formula>$AE$2&lt;&gt;2</formula>
    </cfRule>
  </conditionalFormatting>
  <conditionalFormatting sqref="R39:S39">
    <cfRule type="expression" dxfId="1234" priority="80" stopIfTrue="1">
      <formula>$AE$2&lt;&gt;2</formula>
    </cfRule>
  </conditionalFormatting>
  <conditionalFormatting sqref="R39:S39">
    <cfRule type="expression" dxfId="1233" priority="79" stopIfTrue="1">
      <formula>$AE$2&lt;&gt;2</formula>
    </cfRule>
  </conditionalFormatting>
  <conditionalFormatting sqref="V8:W8">
    <cfRule type="expression" dxfId="1232" priority="78">
      <formula>$AE$2&lt;&gt;2</formula>
    </cfRule>
  </conditionalFormatting>
  <conditionalFormatting sqref="X8:Y8">
    <cfRule type="expression" dxfId="1231" priority="77">
      <formula>$AE$2&lt;&gt;2</formula>
    </cfRule>
  </conditionalFormatting>
  <conditionalFormatting sqref="Z8:AA8">
    <cfRule type="expression" dxfId="1230" priority="76">
      <formula>$AE$2&lt;&gt;2</formula>
    </cfRule>
  </conditionalFormatting>
  <conditionalFormatting sqref="V9:W9">
    <cfRule type="expression" dxfId="1229" priority="75">
      <formula>$AE$2&lt;&gt;2</formula>
    </cfRule>
  </conditionalFormatting>
  <conditionalFormatting sqref="X9:Y9">
    <cfRule type="expression" dxfId="1228" priority="74">
      <formula>$AE$2&lt;&gt;2</formula>
    </cfRule>
  </conditionalFormatting>
  <conditionalFormatting sqref="Z9:AA9">
    <cfRule type="expression" dxfId="1227" priority="73">
      <formula>$AE$2&lt;&gt;2</formula>
    </cfRule>
  </conditionalFormatting>
  <conditionalFormatting sqref="V10:W10">
    <cfRule type="expression" dxfId="1226" priority="72">
      <formula>$AE$2&lt;&gt;2</formula>
    </cfRule>
  </conditionalFormatting>
  <conditionalFormatting sqref="X10:Y10">
    <cfRule type="expression" dxfId="1225" priority="71">
      <formula>$AE$2&lt;&gt;2</formula>
    </cfRule>
  </conditionalFormatting>
  <conditionalFormatting sqref="Z10:AA10">
    <cfRule type="expression" dxfId="1224" priority="70">
      <formula>$AE$2&lt;&gt;2</formula>
    </cfRule>
  </conditionalFormatting>
  <conditionalFormatting sqref="V11:W11">
    <cfRule type="expression" dxfId="1223" priority="69">
      <formula>$AE$2&lt;&gt;2</formula>
    </cfRule>
  </conditionalFormatting>
  <conditionalFormatting sqref="X11:Y11">
    <cfRule type="expression" dxfId="1222" priority="68">
      <formula>$AE$2&lt;&gt;2</formula>
    </cfRule>
  </conditionalFormatting>
  <conditionalFormatting sqref="Z11:AA11">
    <cfRule type="expression" dxfId="1221" priority="67">
      <formula>$AE$2&lt;&gt;2</formula>
    </cfRule>
  </conditionalFormatting>
  <conditionalFormatting sqref="V12:W12">
    <cfRule type="expression" dxfId="1220" priority="66">
      <formula>$AE$2&lt;&gt;2</formula>
    </cfRule>
  </conditionalFormatting>
  <conditionalFormatting sqref="X12:Y12">
    <cfRule type="expression" dxfId="1219" priority="65">
      <formula>$AE$2&lt;&gt;2</formula>
    </cfRule>
  </conditionalFormatting>
  <conditionalFormatting sqref="Z12:AA12">
    <cfRule type="expression" dxfId="1218" priority="64">
      <formula>$AE$2&lt;&gt;2</formula>
    </cfRule>
  </conditionalFormatting>
  <conditionalFormatting sqref="V13:W13">
    <cfRule type="expression" dxfId="1217" priority="63">
      <formula>$AE$2&lt;&gt;2</formula>
    </cfRule>
  </conditionalFormatting>
  <conditionalFormatting sqref="X13:Y13">
    <cfRule type="expression" dxfId="1216" priority="62">
      <formula>$AE$2&lt;&gt;2</formula>
    </cfRule>
  </conditionalFormatting>
  <conditionalFormatting sqref="Z13:AA13">
    <cfRule type="expression" dxfId="1215" priority="61">
      <formula>$AE$2&lt;&gt;2</formula>
    </cfRule>
  </conditionalFormatting>
  <conditionalFormatting sqref="V14:W14">
    <cfRule type="expression" dxfId="1214" priority="60">
      <formula>$AE$2&lt;&gt;2</formula>
    </cfRule>
  </conditionalFormatting>
  <conditionalFormatting sqref="X14:Y14">
    <cfRule type="expression" dxfId="1213" priority="59">
      <formula>$AE$2&lt;&gt;2</formula>
    </cfRule>
  </conditionalFormatting>
  <conditionalFormatting sqref="Z14:AA14">
    <cfRule type="expression" dxfId="1212" priority="58">
      <formula>$AE$2&lt;&gt;2</formula>
    </cfRule>
  </conditionalFormatting>
  <conditionalFormatting sqref="V15:W15">
    <cfRule type="expression" dxfId="1211" priority="57">
      <formula>$AE$2&lt;&gt;2</formula>
    </cfRule>
  </conditionalFormatting>
  <conditionalFormatting sqref="X15:Y15">
    <cfRule type="expression" dxfId="1210" priority="56">
      <formula>$AE$2&lt;&gt;2</formula>
    </cfRule>
  </conditionalFormatting>
  <conditionalFormatting sqref="Z15:AA15">
    <cfRule type="expression" dxfId="1209" priority="55">
      <formula>$AE$2&lt;&gt;2</formula>
    </cfRule>
  </conditionalFormatting>
  <conditionalFormatting sqref="V16:W16">
    <cfRule type="expression" dxfId="1208" priority="54">
      <formula>$AE$2&lt;&gt;2</formula>
    </cfRule>
  </conditionalFormatting>
  <conditionalFormatting sqref="X16:Y16">
    <cfRule type="expression" dxfId="1207" priority="53">
      <formula>$AE$2&lt;&gt;2</formula>
    </cfRule>
  </conditionalFormatting>
  <conditionalFormatting sqref="Z16:AA16">
    <cfRule type="expression" dxfId="1206" priority="52">
      <formula>$AE$2&lt;&gt;2</formula>
    </cfRule>
  </conditionalFormatting>
  <conditionalFormatting sqref="V17:W17">
    <cfRule type="expression" dxfId="1205" priority="51">
      <formula>$AE$2&lt;&gt;2</formula>
    </cfRule>
  </conditionalFormatting>
  <conditionalFormatting sqref="X17:Y17">
    <cfRule type="expression" dxfId="1204" priority="50">
      <formula>$AE$2&lt;&gt;2</formula>
    </cfRule>
  </conditionalFormatting>
  <conditionalFormatting sqref="Z17:AA17">
    <cfRule type="expression" dxfId="1203" priority="49">
      <formula>$AE$2&lt;&gt;2</formula>
    </cfRule>
  </conditionalFormatting>
  <conditionalFormatting sqref="V18:W18">
    <cfRule type="expression" dxfId="1202" priority="48">
      <formula>$AE$2&lt;&gt;2</formula>
    </cfRule>
  </conditionalFormatting>
  <conditionalFormatting sqref="X18:Y18">
    <cfRule type="expression" dxfId="1201" priority="47">
      <formula>$AE$2&lt;&gt;2</formula>
    </cfRule>
  </conditionalFormatting>
  <conditionalFormatting sqref="Z18:AA18">
    <cfRule type="expression" dxfId="1200" priority="46">
      <formula>$AE$2&lt;&gt;2</formula>
    </cfRule>
  </conditionalFormatting>
  <conditionalFormatting sqref="V19:W19">
    <cfRule type="expression" dxfId="1199" priority="45">
      <formula>$AE$2&lt;&gt;2</formula>
    </cfRule>
  </conditionalFormatting>
  <conditionalFormatting sqref="X19:Y19">
    <cfRule type="expression" dxfId="1198" priority="44">
      <formula>$AE$2&lt;&gt;2</formula>
    </cfRule>
  </conditionalFormatting>
  <conditionalFormatting sqref="Z19:AA19">
    <cfRule type="expression" dxfId="1197" priority="43">
      <formula>$AE$2&lt;&gt;2</formula>
    </cfRule>
  </conditionalFormatting>
  <conditionalFormatting sqref="V26:W26">
    <cfRule type="expression" dxfId="1196" priority="42">
      <formula>$AE$2&lt;&gt;2</formula>
    </cfRule>
  </conditionalFormatting>
  <conditionalFormatting sqref="X26:Y26">
    <cfRule type="expression" dxfId="1195" priority="41">
      <formula>$AE$2&lt;&gt;2</formula>
    </cfRule>
  </conditionalFormatting>
  <conditionalFormatting sqref="Z26:AA26">
    <cfRule type="expression" dxfId="1194" priority="40">
      <formula>$AE$2&lt;&gt;2</formula>
    </cfRule>
  </conditionalFormatting>
  <conditionalFormatting sqref="V27:W27">
    <cfRule type="expression" dxfId="1193" priority="39">
      <formula>$AE$2&lt;&gt;2</formula>
    </cfRule>
  </conditionalFormatting>
  <conditionalFormatting sqref="X27:Y27">
    <cfRule type="expression" dxfId="1192" priority="38">
      <formula>$AE$2&lt;&gt;2</formula>
    </cfRule>
  </conditionalFormatting>
  <conditionalFormatting sqref="Z27:AA27">
    <cfRule type="expression" dxfId="1191" priority="37">
      <formula>$AE$2&lt;&gt;2</formula>
    </cfRule>
  </conditionalFormatting>
  <conditionalFormatting sqref="V28:W28">
    <cfRule type="expression" dxfId="1190" priority="36">
      <formula>$AE$2&lt;&gt;2</formula>
    </cfRule>
  </conditionalFormatting>
  <conditionalFormatting sqref="X28:Y28">
    <cfRule type="expression" dxfId="1189" priority="35">
      <formula>$AE$2&lt;&gt;2</formula>
    </cfRule>
  </conditionalFormatting>
  <conditionalFormatting sqref="Z28:AA28">
    <cfRule type="expression" dxfId="1188" priority="34">
      <formula>$AE$2&lt;&gt;2</formula>
    </cfRule>
  </conditionalFormatting>
  <conditionalFormatting sqref="V29:W29">
    <cfRule type="expression" dxfId="1187" priority="33">
      <formula>$AE$2&lt;&gt;2</formula>
    </cfRule>
  </conditionalFormatting>
  <conditionalFormatting sqref="X29:Y29">
    <cfRule type="expression" dxfId="1186" priority="32">
      <formula>$AE$2&lt;&gt;2</formula>
    </cfRule>
  </conditionalFormatting>
  <conditionalFormatting sqref="Z29:AA29">
    <cfRule type="expression" dxfId="1185" priority="31">
      <formula>$AE$2&lt;&gt;2</formula>
    </cfRule>
  </conditionalFormatting>
  <conditionalFormatting sqref="P35:Q35">
    <cfRule type="expression" dxfId="1184" priority="30">
      <formula>$AE$2&lt;&gt;2</formula>
    </cfRule>
  </conditionalFormatting>
  <conditionalFormatting sqref="T35:U35">
    <cfRule type="expression" dxfId="1183" priority="29">
      <formula>$AE$2&lt;&gt;2</formula>
    </cfRule>
  </conditionalFormatting>
  <conditionalFormatting sqref="V35:W35">
    <cfRule type="expression" dxfId="1182" priority="28">
      <formula>$AE$2&lt;&gt;2</formula>
    </cfRule>
  </conditionalFormatting>
  <conditionalFormatting sqref="X35:Y35">
    <cfRule type="expression" dxfId="1181" priority="27">
      <formula>$AE$2&lt;&gt;2</formula>
    </cfRule>
  </conditionalFormatting>
  <conditionalFormatting sqref="P36:Q36">
    <cfRule type="expression" dxfId="1180" priority="26">
      <formula>$AE$2&lt;&gt;2</formula>
    </cfRule>
  </conditionalFormatting>
  <conditionalFormatting sqref="T36:U36">
    <cfRule type="expression" dxfId="1179" priority="25">
      <formula>$AE$2&lt;&gt;2</formula>
    </cfRule>
  </conditionalFormatting>
  <conditionalFormatting sqref="V36:W36">
    <cfRule type="expression" dxfId="1178" priority="24">
      <formula>$AE$2&lt;&gt;2</formula>
    </cfRule>
  </conditionalFormatting>
  <conditionalFormatting sqref="X36:Y36">
    <cfRule type="expression" dxfId="1177" priority="23">
      <formula>$AE$2&lt;&gt;2</formula>
    </cfRule>
  </conditionalFormatting>
  <conditionalFormatting sqref="P37:Q37">
    <cfRule type="expression" dxfId="1176" priority="22">
      <formula>$AE$2&lt;&gt;2</formula>
    </cfRule>
  </conditionalFormatting>
  <conditionalFormatting sqref="T37:U37">
    <cfRule type="expression" dxfId="1175" priority="21">
      <formula>$AE$2&lt;&gt;2</formula>
    </cfRule>
  </conditionalFormatting>
  <conditionalFormatting sqref="V37:W37">
    <cfRule type="expression" dxfId="1174" priority="20">
      <formula>$AE$2&lt;&gt;2</formula>
    </cfRule>
  </conditionalFormatting>
  <conditionalFormatting sqref="X37:Y37">
    <cfRule type="expression" dxfId="1173" priority="19">
      <formula>$AE$2&lt;&gt;2</formula>
    </cfRule>
  </conditionalFormatting>
  <conditionalFormatting sqref="P38:Q38">
    <cfRule type="expression" dxfId="1172" priority="18">
      <formula>$AE$2&lt;&gt;2</formula>
    </cfRule>
  </conditionalFormatting>
  <conditionalFormatting sqref="T38:U38">
    <cfRule type="expression" dxfId="1171" priority="17">
      <formula>$AE$2&lt;&gt;2</formula>
    </cfRule>
  </conditionalFormatting>
  <conditionalFormatting sqref="V38:W38">
    <cfRule type="expression" dxfId="1170" priority="16">
      <formula>$AE$2&lt;&gt;2</formula>
    </cfRule>
  </conditionalFormatting>
  <conditionalFormatting sqref="X38:Y38">
    <cfRule type="expression" dxfId="1169" priority="15">
      <formula>$AE$2&lt;&gt;2</formula>
    </cfRule>
  </conditionalFormatting>
  <conditionalFormatting sqref="P39:Q39">
    <cfRule type="expression" dxfId="1168" priority="14">
      <formula>$AE$2&lt;&gt;2</formula>
    </cfRule>
  </conditionalFormatting>
  <conditionalFormatting sqref="T39:U39">
    <cfRule type="expression" dxfId="1167" priority="13">
      <formula>$AE$2&lt;&gt;2</formula>
    </cfRule>
  </conditionalFormatting>
  <conditionalFormatting sqref="V39:W39">
    <cfRule type="expression" dxfId="1166" priority="12">
      <formula>$AE$2&lt;&gt;2</formula>
    </cfRule>
  </conditionalFormatting>
  <conditionalFormatting sqref="X39:Y39">
    <cfRule type="expression" dxfId="1165" priority="11">
      <formula>$AE$2&lt;&gt;2</formula>
    </cfRule>
  </conditionalFormatting>
  <conditionalFormatting sqref="T40:U40">
    <cfRule type="expression" dxfId="1164" priority="10">
      <formula>$AE$2&lt;&gt;2</formula>
    </cfRule>
  </conditionalFormatting>
  <conditionalFormatting sqref="V40:W40">
    <cfRule type="expression" dxfId="1163" priority="9">
      <formula>$AE$2&lt;&gt;2</formula>
    </cfRule>
  </conditionalFormatting>
  <conditionalFormatting sqref="X40:Y40">
    <cfRule type="expression" dxfId="1162" priority="8">
      <formula>$AE$2&lt;&gt;2</formula>
    </cfRule>
  </conditionalFormatting>
  <conditionalFormatting sqref="L43:N43">
    <cfRule type="expression" dxfId="1161" priority="7">
      <formula>$AE$2&lt;&gt;2</formula>
    </cfRule>
  </conditionalFormatting>
  <conditionalFormatting sqref="Q43:R43">
    <cfRule type="expression" dxfId="1160" priority="6">
      <formula>$AE$2&lt;&gt;2</formula>
    </cfRule>
  </conditionalFormatting>
  <conditionalFormatting sqref="U43:V43">
    <cfRule type="expression" dxfId="1159" priority="5">
      <formula>$AE$2&lt;&gt;2</formula>
    </cfRule>
  </conditionalFormatting>
  <conditionalFormatting sqref="Y43:Z43">
    <cfRule type="expression" dxfId="1158" priority="4">
      <formula>$AE$2&lt;&gt;2</formula>
    </cfRule>
  </conditionalFormatting>
  <conditionalFormatting sqref="W44:Y44">
    <cfRule type="expression" dxfId="1157" priority="3">
      <formula>$AE$2&lt;&gt;2</formula>
    </cfRule>
  </conditionalFormatting>
  <conditionalFormatting sqref="W45:Y45">
    <cfRule type="expression" dxfId="1156" priority="2">
      <formula>$AE$2&lt;&gt;2</formula>
    </cfRule>
  </conditionalFormatting>
  <conditionalFormatting sqref="W46:Y46">
    <cfRule type="expression" dxfId="1155" priority="1">
      <formula>$AE$2&lt;&gt;2</formula>
    </cfRule>
  </conditionalFormatting>
  <dataValidations count="1">
    <dataValidation type="list" allowBlank="1" showInputMessage="1" showErrorMessage="1" sqref="M14:M19 L8:L19 M8:M11 T26:T28 U26 U28" xr:uid="{00000000-0002-0000-07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S108"/>
  <sheetViews>
    <sheetView showGridLines="0" view="pageBreakPreview" zoomScale="70" zoomScaleNormal="100" zoomScaleSheetLayoutView="70" workbookViewId="0">
      <selection activeCell="J5" sqref="J5:AC7"/>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55" t="s">
        <v>188</v>
      </c>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E2" s="113">
        <f>共通条件・結果!AE2</f>
        <v>1</v>
      </c>
    </row>
    <row r="3" spans="2:41" s="2" customFormat="1" ht="24.95" customHeight="1" thickBot="1">
      <c r="AE3" s="2" t="s">
        <v>279</v>
      </c>
    </row>
    <row r="4" spans="2:41" s="2" customFormat="1" ht="21.95" customHeight="1" thickBot="1">
      <c r="B4" s="4" t="s">
        <v>5</v>
      </c>
      <c r="R4" s="356" t="s">
        <v>33</v>
      </c>
      <c r="S4" s="357"/>
      <c r="T4" s="357"/>
      <c r="U4" s="358"/>
      <c r="V4" s="359"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W4" s="360"/>
      <c r="X4" s="359"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Y4" s="360"/>
    </row>
    <row r="5" spans="2:41" s="2" customFormat="1" ht="21.95" customHeight="1">
      <c r="B5" s="361" t="s">
        <v>6</v>
      </c>
      <c r="C5" s="148"/>
      <c r="D5" s="148" t="s">
        <v>142</v>
      </c>
      <c r="E5" s="148"/>
      <c r="F5" s="148"/>
      <c r="G5" s="148"/>
      <c r="H5" s="260" t="s">
        <v>143</v>
      </c>
      <c r="I5" s="148"/>
      <c r="J5" s="260" t="s">
        <v>65</v>
      </c>
      <c r="K5" s="148"/>
      <c r="L5" s="260" t="s">
        <v>9</v>
      </c>
      <c r="M5" s="148"/>
      <c r="N5" s="364" t="s">
        <v>46</v>
      </c>
      <c r="O5" s="208"/>
      <c r="P5" s="208"/>
      <c r="Q5" s="208"/>
      <c r="R5" s="208"/>
      <c r="S5" s="208"/>
      <c r="T5" s="208"/>
      <c r="U5" s="208"/>
      <c r="V5" s="260" t="s">
        <v>144</v>
      </c>
      <c r="W5" s="148"/>
      <c r="X5" s="260" t="s">
        <v>145</v>
      </c>
      <c r="Y5" s="148"/>
      <c r="Z5" s="260" t="s">
        <v>112</v>
      </c>
      <c r="AA5" s="149"/>
    </row>
    <row r="6" spans="2:41" s="2" customFormat="1" ht="21.95" customHeight="1">
      <c r="B6" s="362"/>
      <c r="C6" s="261"/>
      <c r="D6" s="343" t="s">
        <v>8</v>
      </c>
      <c r="E6" s="344"/>
      <c r="F6" s="347" t="s">
        <v>7</v>
      </c>
      <c r="G6" s="348"/>
      <c r="H6" s="261"/>
      <c r="I6" s="261"/>
      <c r="J6" s="263"/>
      <c r="K6" s="261"/>
      <c r="L6" s="263"/>
      <c r="M6" s="261"/>
      <c r="N6" s="349" t="s">
        <v>45</v>
      </c>
      <c r="O6" s="350"/>
      <c r="P6" s="352" t="s">
        <v>146</v>
      </c>
      <c r="Q6" s="353"/>
      <c r="R6" s="353"/>
      <c r="S6" s="353"/>
      <c r="T6" s="353"/>
      <c r="U6" s="354"/>
      <c r="V6" s="263"/>
      <c r="W6" s="261"/>
      <c r="X6" s="263"/>
      <c r="Y6" s="261"/>
      <c r="Z6" s="261"/>
      <c r="AA6" s="266"/>
      <c r="AD6" s="281" t="s">
        <v>49</v>
      </c>
      <c r="AE6" s="281"/>
      <c r="AF6" s="19"/>
      <c r="AG6" s="19"/>
      <c r="AH6" s="281" t="s">
        <v>12</v>
      </c>
      <c r="AI6" s="281"/>
      <c r="AJ6" s="19"/>
      <c r="AK6" s="281" t="s">
        <v>50</v>
      </c>
      <c r="AL6" s="281"/>
      <c r="AN6" s="281" t="s">
        <v>58</v>
      </c>
      <c r="AO6" s="281"/>
    </row>
    <row r="7" spans="2:41" s="2" customFormat="1" ht="21.95" customHeight="1" thickBot="1">
      <c r="B7" s="363"/>
      <c r="C7" s="262"/>
      <c r="D7" s="345"/>
      <c r="E7" s="346"/>
      <c r="F7" s="291"/>
      <c r="G7" s="247"/>
      <c r="H7" s="262"/>
      <c r="I7" s="262"/>
      <c r="J7" s="262"/>
      <c r="K7" s="262"/>
      <c r="L7" s="262"/>
      <c r="M7" s="262"/>
      <c r="N7" s="252"/>
      <c r="O7" s="351"/>
      <c r="P7" s="247" t="s">
        <v>10</v>
      </c>
      <c r="Q7" s="294"/>
      <c r="R7" s="340" t="s">
        <v>11</v>
      </c>
      <c r="S7" s="341"/>
      <c r="T7" s="247" t="s">
        <v>3</v>
      </c>
      <c r="U7" s="294"/>
      <c r="V7" s="262"/>
      <c r="W7" s="262"/>
      <c r="X7" s="262"/>
      <c r="Y7" s="262"/>
      <c r="Z7" s="262"/>
      <c r="AA7" s="267"/>
      <c r="AD7" s="19" t="s">
        <v>4</v>
      </c>
      <c r="AE7" s="19" t="s">
        <v>16</v>
      </c>
      <c r="AF7" s="19"/>
      <c r="AG7" s="19"/>
      <c r="AH7" s="19" t="s">
        <v>4</v>
      </c>
      <c r="AI7" s="19" t="s">
        <v>16</v>
      </c>
      <c r="AJ7" s="19"/>
      <c r="AK7" s="19" t="s">
        <v>4</v>
      </c>
      <c r="AL7" s="19" t="s">
        <v>16</v>
      </c>
      <c r="AN7" s="50" t="s">
        <v>56</v>
      </c>
      <c r="AO7" s="2" t="s">
        <v>54</v>
      </c>
    </row>
    <row r="8" spans="2:41" s="2" customFormat="1" ht="21.95" customHeight="1">
      <c r="B8" s="233"/>
      <c r="C8" s="339"/>
      <c r="D8" s="285"/>
      <c r="E8" s="286"/>
      <c r="F8" s="286"/>
      <c r="G8" s="287"/>
      <c r="H8" s="239"/>
      <c r="I8" s="239"/>
      <c r="J8" s="239"/>
      <c r="K8" s="239"/>
      <c r="L8" s="311"/>
      <c r="M8" s="311"/>
      <c r="N8" s="331"/>
      <c r="O8" s="332"/>
      <c r="P8" s="333"/>
      <c r="Q8" s="334"/>
      <c r="R8" s="335"/>
      <c r="S8" s="336"/>
      <c r="T8" s="337"/>
      <c r="U8" s="333"/>
      <c r="V8" s="338" t="str">
        <f>IF(D8="","",AD8)</f>
        <v/>
      </c>
      <c r="W8" s="338"/>
      <c r="X8" s="338" t="str">
        <f t="shared" ref="X8:X19" si="0">IF(D8="","",IF(ISERROR(AE8),"-",AE8))</f>
        <v/>
      </c>
      <c r="Y8" s="338"/>
      <c r="Z8" s="338" t="str">
        <f>IF(D8="","",D8*F8*AN8)</f>
        <v/>
      </c>
      <c r="AA8" s="365"/>
      <c r="AD8" s="2" t="e">
        <f>D8*F8*J8*$V$4*AH8</f>
        <v>#VALUE!</v>
      </c>
      <c r="AE8" s="2" t="e">
        <f>D8*F8*J8*$X$4*AI8</f>
        <v>#VALUE!</v>
      </c>
      <c r="AG8" s="3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9" t="str">
        <f t="shared" ref="AO8:AO19" si="1">IF(L8="","FALSE",IF(L8="雨戸",0.1,IF(L8="ｼｬｯﾀｰ",0.1,IF(L8="障子",0.18,IF(L8="風除室",0.1)))))</f>
        <v>FALSE</v>
      </c>
    </row>
    <row r="9" spans="2:41" s="2" customFormat="1" ht="21.95" customHeight="1">
      <c r="B9" s="224"/>
      <c r="C9" s="325"/>
      <c r="D9" s="326"/>
      <c r="E9" s="327"/>
      <c r="F9" s="327"/>
      <c r="G9" s="328"/>
      <c r="H9" s="230"/>
      <c r="I9" s="230"/>
      <c r="J9" s="230"/>
      <c r="K9" s="230"/>
      <c r="L9" s="275"/>
      <c r="M9" s="275"/>
      <c r="N9" s="317"/>
      <c r="O9" s="318"/>
      <c r="P9" s="319"/>
      <c r="Q9" s="320"/>
      <c r="R9" s="321"/>
      <c r="S9" s="322"/>
      <c r="T9" s="323"/>
      <c r="U9" s="319"/>
      <c r="V9" s="211" t="str">
        <f t="shared" ref="V9:V19" si="2">IF(D9="","",AD9)</f>
        <v/>
      </c>
      <c r="W9" s="211"/>
      <c r="X9" s="211" t="str">
        <f t="shared" si="0"/>
        <v/>
      </c>
      <c r="Y9" s="211"/>
      <c r="Z9" s="211" t="str">
        <f t="shared" ref="Z9:Z19" si="3">IF(D9="","",D9*F9*AN9)</f>
        <v/>
      </c>
      <c r="AA9" s="212"/>
      <c r="AD9" s="2" t="e">
        <f t="shared" ref="AD9:AD19" si="4">D9*F9*J9*$V$4*AH9</f>
        <v>#VALUE!</v>
      </c>
      <c r="AE9" s="2" t="e">
        <f t="shared" ref="AE9:AE19" si="5">D9*F9*J9*$X$4*AI9</f>
        <v>#VALUE!</v>
      </c>
      <c r="AG9" s="3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9" t="str">
        <f t="shared" si="1"/>
        <v>FALSE</v>
      </c>
    </row>
    <row r="10" spans="2:41" s="2" customFormat="1" ht="21.95" customHeight="1">
      <c r="B10" s="224"/>
      <c r="C10" s="325"/>
      <c r="D10" s="326"/>
      <c r="E10" s="327"/>
      <c r="F10" s="327"/>
      <c r="G10" s="328"/>
      <c r="H10" s="230"/>
      <c r="I10" s="230"/>
      <c r="J10" s="230"/>
      <c r="K10" s="230"/>
      <c r="L10" s="275"/>
      <c r="M10" s="275"/>
      <c r="N10" s="317"/>
      <c r="O10" s="318"/>
      <c r="P10" s="320"/>
      <c r="Q10" s="329"/>
      <c r="R10" s="324"/>
      <c r="S10" s="329"/>
      <c r="T10" s="324"/>
      <c r="U10" s="323"/>
      <c r="V10" s="211" t="str">
        <f t="shared" si="2"/>
        <v/>
      </c>
      <c r="W10" s="211"/>
      <c r="X10" s="211" t="str">
        <f t="shared" si="0"/>
        <v/>
      </c>
      <c r="Y10" s="211"/>
      <c r="Z10" s="211" t="str">
        <f t="shared" si="3"/>
        <v/>
      </c>
      <c r="AA10" s="212"/>
      <c r="AD10" s="2" t="e">
        <f t="shared" si="4"/>
        <v>#VALUE!</v>
      </c>
      <c r="AE10" s="2" t="e">
        <f t="shared" si="5"/>
        <v>#VALUE!</v>
      </c>
      <c r="AG10" s="37" t="b">
        <v>0</v>
      </c>
      <c r="AH10" s="2" t="str">
        <f t="shared" si="6"/>
        <v>エラー</v>
      </c>
      <c r="AI10" s="2" t="str">
        <f t="shared" si="7"/>
        <v>エラー</v>
      </c>
      <c r="AK10" s="2" t="e">
        <f t="shared" si="8"/>
        <v>#DIV/0!</v>
      </c>
      <c r="AL10" s="2" t="e">
        <f t="shared" si="9"/>
        <v>#DIV/0!</v>
      </c>
      <c r="AN10" s="2">
        <f t="shared" si="10"/>
        <v>0</v>
      </c>
      <c r="AO10" s="19" t="str">
        <f t="shared" si="1"/>
        <v>FALSE</v>
      </c>
    </row>
    <row r="11" spans="2:41" s="2" customFormat="1" ht="21.95" customHeight="1">
      <c r="B11" s="224"/>
      <c r="C11" s="325"/>
      <c r="D11" s="326"/>
      <c r="E11" s="327"/>
      <c r="F11" s="327"/>
      <c r="G11" s="328"/>
      <c r="H11" s="230"/>
      <c r="I11" s="230"/>
      <c r="J11" s="230"/>
      <c r="K11" s="230"/>
      <c r="L11" s="275"/>
      <c r="M11" s="275"/>
      <c r="N11" s="317"/>
      <c r="O11" s="318"/>
      <c r="P11" s="320"/>
      <c r="Q11" s="329"/>
      <c r="R11" s="324"/>
      <c r="S11" s="329"/>
      <c r="T11" s="324"/>
      <c r="U11" s="323"/>
      <c r="V11" s="211" t="str">
        <f t="shared" si="2"/>
        <v/>
      </c>
      <c r="W11" s="211"/>
      <c r="X11" s="211" t="str">
        <f t="shared" si="0"/>
        <v/>
      </c>
      <c r="Y11" s="211"/>
      <c r="Z11" s="211" t="str">
        <f t="shared" si="3"/>
        <v/>
      </c>
      <c r="AA11" s="212"/>
      <c r="AD11" s="2" t="e">
        <f t="shared" si="4"/>
        <v>#VALUE!</v>
      </c>
      <c r="AE11" s="2" t="e">
        <f t="shared" si="5"/>
        <v>#VALUE!</v>
      </c>
      <c r="AG11" s="37" t="b">
        <v>0</v>
      </c>
      <c r="AH11" s="2" t="str">
        <f t="shared" si="6"/>
        <v>エラー</v>
      </c>
      <c r="AI11" s="2" t="str">
        <f t="shared" si="7"/>
        <v>エラー</v>
      </c>
      <c r="AK11" s="2" t="e">
        <f t="shared" si="8"/>
        <v>#DIV/0!</v>
      </c>
      <c r="AL11" s="2" t="e">
        <f t="shared" si="9"/>
        <v>#DIV/0!</v>
      </c>
      <c r="AN11" s="2">
        <f t="shared" si="10"/>
        <v>0</v>
      </c>
      <c r="AO11" s="19" t="str">
        <f t="shared" si="1"/>
        <v>FALSE</v>
      </c>
    </row>
    <row r="12" spans="2:41" s="2" customFormat="1" ht="21.95" customHeight="1">
      <c r="B12" s="224"/>
      <c r="C12" s="225"/>
      <c r="D12" s="226"/>
      <c r="E12" s="279"/>
      <c r="F12" s="280"/>
      <c r="G12" s="227"/>
      <c r="H12" s="226"/>
      <c r="I12" s="227"/>
      <c r="J12" s="226"/>
      <c r="K12" s="227"/>
      <c r="L12" s="289"/>
      <c r="M12" s="290"/>
      <c r="N12" s="317"/>
      <c r="O12" s="330"/>
      <c r="P12" s="320"/>
      <c r="Q12" s="329"/>
      <c r="R12" s="324"/>
      <c r="S12" s="329"/>
      <c r="T12" s="324"/>
      <c r="U12" s="323"/>
      <c r="V12" s="209" t="str">
        <f t="shared" si="2"/>
        <v/>
      </c>
      <c r="W12" s="210"/>
      <c r="X12" s="209" t="str">
        <f t="shared" si="0"/>
        <v/>
      </c>
      <c r="Y12" s="210"/>
      <c r="Z12" s="209" t="str">
        <f t="shared" si="3"/>
        <v/>
      </c>
      <c r="AA12" s="232"/>
      <c r="AD12" s="2" t="e">
        <f t="shared" si="4"/>
        <v>#VALUE!</v>
      </c>
      <c r="AE12" s="2" t="e">
        <f t="shared" si="5"/>
        <v>#VALUE!</v>
      </c>
      <c r="AG12" s="37" t="b">
        <v>0</v>
      </c>
      <c r="AH12" s="2" t="str">
        <f t="shared" si="6"/>
        <v>エラー</v>
      </c>
      <c r="AI12" s="2" t="str">
        <f t="shared" si="7"/>
        <v>エラー</v>
      </c>
      <c r="AK12" s="2" t="e">
        <f t="shared" si="8"/>
        <v>#DIV/0!</v>
      </c>
      <c r="AL12" s="2" t="e">
        <f t="shared" si="9"/>
        <v>#DIV/0!</v>
      </c>
      <c r="AN12" s="2">
        <f t="shared" si="10"/>
        <v>0</v>
      </c>
      <c r="AO12" s="19" t="str">
        <f t="shared" si="1"/>
        <v>FALSE</v>
      </c>
    </row>
    <row r="13" spans="2:41" s="2" customFormat="1" ht="21.95" customHeight="1">
      <c r="B13" s="224"/>
      <c r="C13" s="225"/>
      <c r="D13" s="226"/>
      <c r="E13" s="279"/>
      <c r="F13" s="280"/>
      <c r="G13" s="227"/>
      <c r="H13" s="226"/>
      <c r="I13" s="227"/>
      <c r="J13" s="226"/>
      <c r="K13" s="227"/>
      <c r="L13" s="289"/>
      <c r="M13" s="290"/>
      <c r="N13" s="317"/>
      <c r="O13" s="330"/>
      <c r="P13" s="320"/>
      <c r="Q13" s="329"/>
      <c r="R13" s="324"/>
      <c r="S13" s="329"/>
      <c r="T13" s="324"/>
      <c r="U13" s="323"/>
      <c r="V13" s="209" t="str">
        <f t="shared" si="2"/>
        <v/>
      </c>
      <c r="W13" s="210"/>
      <c r="X13" s="209" t="str">
        <f t="shared" si="0"/>
        <v/>
      </c>
      <c r="Y13" s="210"/>
      <c r="Z13" s="209" t="str">
        <f t="shared" si="3"/>
        <v/>
      </c>
      <c r="AA13" s="232"/>
      <c r="AD13" s="2" t="e">
        <f t="shared" si="4"/>
        <v>#VALUE!</v>
      </c>
      <c r="AE13" s="2" t="e">
        <f t="shared" si="5"/>
        <v>#VALUE!</v>
      </c>
      <c r="AG13" s="37" t="b">
        <v>0</v>
      </c>
      <c r="AH13" s="2" t="str">
        <f t="shared" si="6"/>
        <v>エラー</v>
      </c>
      <c r="AI13" s="2" t="str">
        <f t="shared" si="7"/>
        <v>エラー</v>
      </c>
      <c r="AK13" s="2" t="e">
        <f t="shared" si="8"/>
        <v>#DIV/0!</v>
      </c>
      <c r="AL13" s="2" t="e">
        <f t="shared" si="9"/>
        <v>#DIV/0!</v>
      </c>
      <c r="AN13" s="2">
        <f t="shared" si="10"/>
        <v>0</v>
      </c>
      <c r="AO13" s="19" t="str">
        <f t="shared" si="1"/>
        <v>FALSE</v>
      </c>
    </row>
    <row r="14" spans="2:41" s="2" customFormat="1" ht="21.95" customHeight="1">
      <c r="B14" s="224"/>
      <c r="C14" s="325"/>
      <c r="D14" s="326"/>
      <c r="E14" s="327"/>
      <c r="F14" s="327"/>
      <c r="G14" s="328"/>
      <c r="H14" s="230"/>
      <c r="I14" s="230"/>
      <c r="J14" s="230"/>
      <c r="K14" s="230"/>
      <c r="L14" s="275"/>
      <c r="M14" s="275"/>
      <c r="N14" s="317"/>
      <c r="O14" s="318"/>
      <c r="P14" s="320"/>
      <c r="Q14" s="329"/>
      <c r="R14" s="324"/>
      <c r="S14" s="329"/>
      <c r="T14" s="324"/>
      <c r="U14" s="323"/>
      <c r="V14" s="211" t="str">
        <f t="shared" si="2"/>
        <v/>
      </c>
      <c r="W14" s="211"/>
      <c r="X14" s="211" t="str">
        <f t="shared" si="0"/>
        <v/>
      </c>
      <c r="Y14" s="211"/>
      <c r="Z14" s="211" t="str">
        <f t="shared" si="3"/>
        <v/>
      </c>
      <c r="AA14" s="212"/>
      <c r="AD14" s="2" t="e">
        <f t="shared" si="4"/>
        <v>#VALUE!</v>
      </c>
      <c r="AE14" s="2" t="e">
        <f t="shared" si="5"/>
        <v>#VALUE!</v>
      </c>
      <c r="AG14" s="37" t="b">
        <v>0</v>
      </c>
      <c r="AH14" s="2" t="str">
        <f t="shared" si="6"/>
        <v>エラー</v>
      </c>
      <c r="AI14" s="2" t="str">
        <f t="shared" si="7"/>
        <v>エラー</v>
      </c>
      <c r="AK14" s="2" t="e">
        <f t="shared" si="8"/>
        <v>#DIV/0!</v>
      </c>
      <c r="AL14" s="2" t="e">
        <f t="shared" si="9"/>
        <v>#DIV/0!</v>
      </c>
      <c r="AN14" s="2">
        <f t="shared" si="10"/>
        <v>0</v>
      </c>
      <c r="AO14" s="19" t="str">
        <f t="shared" si="1"/>
        <v>FALSE</v>
      </c>
    </row>
    <row r="15" spans="2:41" s="2" customFormat="1" ht="21.95" customHeight="1">
      <c r="B15" s="224"/>
      <c r="C15" s="325"/>
      <c r="D15" s="326"/>
      <c r="E15" s="327"/>
      <c r="F15" s="327"/>
      <c r="G15" s="328"/>
      <c r="H15" s="230"/>
      <c r="I15" s="230"/>
      <c r="J15" s="230"/>
      <c r="K15" s="230"/>
      <c r="L15" s="275"/>
      <c r="M15" s="275"/>
      <c r="N15" s="317"/>
      <c r="O15" s="318"/>
      <c r="P15" s="320"/>
      <c r="Q15" s="329"/>
      <c r="R15" s="324"/>
      <c r="S15" s="329"/>
      <c r="T15" s="324"/>
      <c r="U15" s="323"/>
      <c r="V15" s="209" t="str">
        <f t="shared" si="2"/>
        <v/>
      </c>
      <c r="W15" s="210"/>
      <c r="X15" s="211" t="str">
        <f t="shared" si="0"/>
        <v/>
      </c>
      <c r="Y15" s="211"/>
      <c r="Z15" s="211" t="str">
        <f t="shared" si="3"/>
        <v/>
      </c>
      <c r="AA15" s="212"/>
      <c r="AD15" s="2" t="e">
        <f t="shared" si="4"/>
        <v>#VALUE!</v>
      </c>
      <c r="AE15" s="2" t="e">
        <f t="shared" si="5"/>
        <v>#VALUE!</v>
      </c>
      <c r="AG15" s="37" t="b">
        <v>0</v>
      </c>
      <c r="AH15" s="2" t="str">
        <f t="shared" si="6"/>
        <v>エラー</v>
      </c>
      <c r="AI15" s="2" t="str">
        <f t="shared" si="7"/>
        <v>エラー</v>
      </c>
      <c r="AK15" s="2" t="e">
        <f t="shared" si="8"/>
        <v>#DIV/0!</v>
      </c>
      <c r="AL15" s="2" t="e">
        <f t="shared" si="9"/>
        <v>#DIV/0!</v>
      </c>
      <c r="AN15" s="2">
        <f t="shared" si="10"/>
        <v>0</v>
      </c>
      <c r="AO15" s="19" t="str">
        <f t="shared" si="1"/>
        <v>FALSE</v>
      </c>
    </row>
    <row r="16" spans="2:41" s="2" customFormat="1" ht="21.95" customHeight="1">
      <c r="B16" s="224"/>
      <c r="C16" s="325"/>
      <c r="D16" s="326"/>
      <c r="E16" s="327"/>
      <c r="F16" s="327"/>
      <c r="G16" s="328"/>
      <c r="H16" s="230"/>
      <c r="I16" s="230"/>
      <c r="J16" s="230"/>
      <c r="K16" s="230"/>
      <c r="L16" s="275"/>
      <c r="M16" s="275"/>
      <c r="N16" s="317"/>
      <c r="O16" s="318"/>
      <c r="P16" s="320"/>
      <c r="Q16" s="329"/>
      <c r="R16" s="324"/>
      <c r="S16" s="329"/>
      <c r="T16" s="324"/>
      <c r="U16" s="323"/>
      <c r="V16" s="209" t="str">
        <f t="shared" si="2"/>
        <v/>
      </c>
      <c r="W16" s="210"/>
      <c r="X16" s="211" t="str">
        <f t="shared" si="0"/>
        <v/>
      </c>
      <c r="Y16" s="211"/>
      <c r="Z16" s="211" t="str">
        <f t="shared" si="3"/>
        <v/>
      </c>
      <c r="AA16" s="212"/>
      <c r="AD16" s="2" t="e">
        <f t="shared" si="4"/>
        <v>#VALUE!</v>
      </c>
      <c r="AE16" s="2" t="e">
        <f t="shared" si="5"/>
        <v>#VALUE!</v>
      </c>
      <c r="AG16" s="37" t="b">
        <v>0</v>
      </c>
      <c r="AH16" s="2" t="str">
        <f t="shared" si="6"/>
        <v>エラー</v>
      </c>
      <c r="AI16" s="2" t="str">
        <f t="shared" si="7"/>
        <v>エラー</v>
      </c>
      <c r="AK16" s="2" t="e">
        <f t="shared" si="8"/>
        <v>#DIV/0!</v>
      </c>
      <c r="AL16" s="2" t="e">
        <f t="shared" si="9"/>
        <v>#DIV/0!</v>
      </c>
      <c r="AN16" s="2">
        <f t="shared" si="10"/>
        <v>0</v>
      </c>
      <c r="AO16" s="19" t="str">
        <f t="shared" si="1"/>
        <v>FALSE</v>
      </c>
    </row>
    <row r="17" spans="2:41" s="2" customFormat="1" ht="21.95" customHeight="1">
      <c r="B17" s="224"/>
      <c r="C17" s="325"/>
      <c r="D17" s="326"/>
      <c r="E17" s="327"/>
      <c r="F17" s="327"/>
      <c r="G17" s="328"/>
      <c r="H17" s="230"/>
      <c r="I17" s="230"/>
      <c r="J17" s="230"/>
      <c r="K17" s="230"/>
      <c r="L17" s="275"/>
      <c r="M17" s="275"/>
      <c r="N17" s="317"/>
      <c r="O17" s="318"/>
      <c r="P17" s="319"/>
      <c r="Q17" s="320"/>
      <c r="R17" s="324"/>
      <c r="S17" s="329"/>
      <c r="T17" s="324"/>
      <c r="U17" s="323"/>
      <c r="V17" s="209" t="str">
        <f t="shared" si="2"/>
        <v/>
      </c>
      <c r="W17" s="210"/>
      <c r="X17" s="211" t="str">
        <f t="shared" si="0"/>
        <v/>
      </c>
      <c r="Y17" s="211"/>
      <c r="Z17" s="211" t="str">
        <f t="shared" si="3"/>
        <v/>
      </c>
      <c r="AA17" s="212"/>
      <c r="AD17" s="2" t="e">
        <f t="shared" si="4"/>
        <v>#VALUE!</v>
      </c>
      <c r="AE17" s="2" t="e">
        <f t="shared" si="5"/>
        <v>#VALUE!</v>
      </c>
      <c r="AG17" s="37" t="b">
        <v>0</v>
      </c>
      <c r="AH17" s="2" t="str">
        <f t="shared" si="6"/>
        <v>エラー</v>
      </c>
      <c r="AI17" s="2" t="str">
        <f t="shared" si="7"/>
        <v>エラー</v>
      </c>
      <c r="AK17" s="2" t="e">
        <f t="shared" si="8"/>
        <v>#DIV/0!</v>
      </c>
      <c r="AL17" s="2" t="e">
        <f t="shared" si="9"/>
        <v>#DIV/0!</v>
      </c>
      <c r="AN17" s="2">
        <f t="shared" si="10"/>
        <v>0</v>
      </c>
      <c r="AO17" s="19" t="str">
        <f t="shared" si="1"/>
        <v>FALSE</v>
      </c>
    </row>
    <row r="18" spans="2:41" s="2" customFormat="1" ht="21.95" customHeight="1">
      <c r="B18" s="224"/>
      <c r="C18" s="325"/>
      <c r="D18" s="326"/>
      <c r="E18" s="327"/>
      <c r="F18" s="327"/>
      <c r="G18" s="328"/>
      <c r="H18" s="230"/>
      <c r="I18" s="230"/>
      <c r="J18" s="230"/>
      <c r="K18" s="230"/>
      <c r="L18" s="275"/>
      <c r="M18" s="275"/>
      <c r="N18" s="317"/>
      <c r="O18" s="318"/>
      <c r="P18" s="319"/>
      <c r="Q18" s="320"/>
      <c r="R18" s="321"/>
      <c r="S18" s="322"/>
      <c r="T18" s="323"/>
      <c r="U18" s="319"/>
      <c r="V18" s="209" t="str">
        <f t="shared" si="2"/>
        <v/>
      </c>
      <c r="W18" s="210"/>
      <c r="X18" s="211" t="str">
        <f t="shared" si="0"/>
        <v/>
      </c>
      <c r="Y18" s="211"/>
      <c r="Z18" s="211" t="str">
        <f t="shared" si="3"/>
        <v/>
      </c>
      <c r="AA18" s="212"/>
      <c r="AD18" s="2" t="e">
        <f t="shared" si="4"/>
        <v>#VALUE!</v>
      </c>
      <c r="AE18" s="2" t="e">
        <f t="shared" si="5"/>
        <v>#VALUE!</v>
      </c>
      <c r="AG18" s="37" t="b">
        <v>0</v>
      </c>
      <c r="AH18" s="2" t="str">
        <f t="shared" si="6"/>
        <v>エラー</v>
      </c>
      <c r="AI18" s="2" t="str">
        <f t="shared" si="7"/>
        <v>エラー</v>
      </c>
      <c r="AK18" s="2" t="e">
        <f t="shared" si="8"/>
        <v>#DIV/0!</v>
      </c>
      <c r="AL18" s="2" t="e">
        <f t="shared" si="9"/>
        <v>#DIV/0!</v>
      </c>
      <c r="AN18" s="2">
        <f t="shared" si="10"/>
        <v>0</v>
      </c>
      <c r="AO18" s="19" t="str">
        <f t="shared" si="1"/>
        <v>FALSE</v>
      </c>
    </row>
    <row r="19" spans="2:41" s="2" customFormat="1" ht="21.95" customHeight="1" thickBot="1">
      <c r="B19" s="213"/>
      <c r="C19" s="310"/>
      <c r="D19" s="271"/>
      <c r="E19" s="272"/>
      <c r="F19" s="272"/>
      <c r="G19" s="273"/>
      <c r="H19" s="274"/>
      <c r="I19" s="274"/>
      <c r="J19" s="274"/>
      <c r="K19" s="274"/>
      <c r="L19" s="311"/>
      <c r="M19" s="311"/>
      <c r="N19" s="312"/>
      <c r="O19" s="313"/>
      <c r="P19" s="309"/>
      <c r="Q19" s="314"/>
      <c r="R19" s="315"/>
      <c r="S19" s="316"/>
      <c r="T19" s="308"/>
      <c r="U19" s="309"/>
      <c r="V19" s="209" t="str">
        <f t="shared" si="2"/>
        <v/>
      </c>
      <c r="W19" s="210"/>
      <c r="X19" s="211" t="str">
        <f t="shared" si="0"/>
        <v/>
      </c>
      <c r="Y19" s="211"/>
      <c r="Z19" s="220" t="str">
        <f t="shared" si="3"/>
        <v/>
      </c>
      <c r="AA19" s="223"/>
      <c r="AD19" s="2" t="e">
        <f t="shared" si="4"/>
        <v>#VALUE!</v>
      </c>
      <c r="AE19" s="2" t="e">
        <f t="shared" si="5"/>
        <v>#VALUE!</v>
      </c>
      <c r="AG19" s="37" t="b">
        <v>0</v>
      </c>
      <c r="AH19" s="2" t="str">
        <f t="shared" si="6"/>
        <v>エラー</v>
      </c>
      <c r="AI19" s="2" t="str">
        <f t="shared" si="7"/>
        <v>エラー</v>
      </c>
      <c r="AK19" s="2" t="e">
        <f t="shared" si="8"/>
        <v>#DIV/0!</v>
      </c>
      <c r="AL19" s="2" t="e">
        <f t="shared" si="9"/>
        <v>#DIV/0!</v>
      </c>
      <c r="AN19" s="2">
        <f t="shared" si="10"/>
        <v>0</v>
      </c>
      <c r="AO19" s="19" t="str">
        <f t="shared" si="1"/>
        <v>FALSE</v>
      </c>
    </row>
    <row r="20" spans="2:41" s="2" customFormat="1" ht="21.95" customHeight="1" thickBot="1">
      <c r="B20" s="194" t="s">
        <v>189</v>
      </c>
      <c r="C20" s="195"/>
      <c r="D20" s="195"/>
      <c r="E20" s="195"/>
      <c r="F20" s="195"/>
      <c r="G20" s="195"/>
      <c r="H20" s="195"/>
      <c r="I20" s="195"/>
      <c r="J20" s="195"/>
      <c r="K20" s="195"/>
      <c r="L20" s="195"/>
      <c r="M20" s="195"/>
      <c r="N20" s="195"/>
      <c r="O20" s="195"/>
      <c r="P20" s="195"/>
      <c r="Q20" s="195"/>
      <c r="R20" s="195"/>
      <c r="S20" s="195"/>
      <c r="T20" s="195"/>
      <c r="U20" s="195"/>
      <c r="V20" s="196">
        <f>SUM(V8:W19)</f>
        <v>0</v>
      </c>
      <c r="W20" s="196"/>
      <c r="X20" s="196">
        <f>IF(共通条件・結果!AA7="８地域","-",SUM(X8:Y19))</f>
        <v>0</v>
      </c>
      <c r="Y20" s="196"/>
      <c r="Z20" s="196">
        <f>SUM(Z8:AA19)</f>
        <v>0</v>
      </c>
      <c r="AA20" s="197"/>
    </row>
    <row r="21" spans="2:41" s="2" customFormat="1" ht="9.9499999999999993" customHeight="1">
      <c r="AN21" s="281"/>
      <c r="AO21" s="281"/>
    </row>
    <row r="22" spans="2:41" s="2" customFormat="1" ht="21.95" customHeight="1" thickBot="1">
      <c r="E22" s="4"/>
      <c r="J22" s="4" t="s">
        <v>13</v>
      </c>
    </row>
    <row r="23" spans="2:41" s="2" customFormat="1" ht="21.95" customHeight="1">
      <c r="J23" s="242" t="s">
        <v>14</v>
      </c>
      <c r="K23" s="187"/>
      <c r="L23" s="187"/>
      <c r="M23" s="243"/>
      <c r="N23" s="296" t="s">
        <v>142</v>
      </c>
      <c r="O23" s="187"/>
      <c r="P23" s="187"/>
      <c r="Q23" s="243"/>
      <c r="R23" s="260" t="s">
        <v>143</v>
      </c>
      <c r="S23" s="148"/>
      <c r="T23" s="300" t="s">
        <v>9</v>
      </c>
      <c r="U23" s="301"/>
      <c r="V23" s="248" t="s">
        <v>147</v>
      </c>
      <c r="W23" s="249"/>
      <c r="X23" s="248" t="s">
        <v>145</v>
      </c>
      <c r="Y23" s="249"/>
      <c r="Z23" s="248" t="s">
        <v>112</v>
      </c>
      <c r="AA23" s="188"/>
      <c r="AN23" s="281" t="s">
        <v>58</v>
      </c>
      <c r="AO23" s="281"/>
    </row>
    <row r="24" spans="2:41" s="2" customFormat="1" ht="21.95" customHeight="1">
      <c r="J24" s="244"/>
      <c r="K24" s="281"/>
      <c r="L24" s="281"/>
      <c r="M24" s="245"/>
      <c r="N24" s="297"/>
      <c r="O24" s="298"/>
      <c r="P24" s="298"/>
      <c r="Q24" s="299"/>
      <c r="R24" s="263"/>
      <c r="S24" s="261"/>
      <c r="T24" s="302"/>
      <c r="U24" s="303"/>
      <c r="V24" s="250"/>
      <c r="W24" s="251"/>
      <c r="X24" s="250"/>
      <c r="Y24" s="251"/>
      <c r="Z24" s="292"/>
      <c r="AA24" s="293"/>
      <c r="AN24" s="19"/>
      <c r="AO24" s="19"/>
    </row>
    <row r="25" spans="2:41" s="2" customFormat="1" ht="21.95" customHeight="1" thickBot="1">
      <c r="J25" s="246"/>
      <c r="K25" s="291"/>
      <c r="L25" s="291"/>
      <c r="M25" s="247"/>
      <c r="N25" s="305" t="s">
        <v>8</v>
      </c>
      <c r="O25" s="306"/>
      <c r="P25" s="307" t="s">
        <v>7</v>
      </c>
      <c r="Q25" s="262"/>
      <c r="R25" s="262"/>
      <c r="S25" s="262"/>
      <c r="T25" s="304"/>
      <c r="U25" s="304"/>
      <c r="V25" s="252"/>
      <c r="W25" s="253"/>
      <c r="X25" s="252"/>
      <c r="Y25" s="253"/>
      <c r="Z25" s="294"/>
      <c r="AA25" s="295"/>
      <c r="AN25" s="50" t="s">
        <v>56</v>
      </c>
      <c r="AO25" s="2" t="s">
        <v>54</v>
      </c>
    </row>
    <row r="26" spans="2:41" s="2" customFormat="1" ht="21.95" customHeight="1">
      <c r="D26" s="66"/>
      <c r="E26" s="66"/>
      <c r="J26" s="282"/>
      <c r="K26" s="283"/>
      <c r="L26" s="283"/>
      <c r="M26" s="284"/>
      <c r="N26" s="285"/>
      <c r="O26" s="286"/>
      <c r="P26" s="286"/>
      <c r="Q26" s="287"/>
      <c r="R26" s="239"/>
      <c r="S26" s="239"/>
      <c r="T26" s="288"/>
      <c r="U26" s="288"/>
      <c r="V26" s="240" t="str">
        <f>IF(N26="","",N26*P26*R26*0.034*$V$4)</f>
        <v/>
      </c>
      <c r="W26" s="240"/>
      <c r="X26" s="240" t="str">
        <f>IF(N26="","",IF(ISERROR(N26*P26*R26*0.034*$X$4),"-",N26*P26*R26*0.034*$X$4))</f>
        <v/>
      </c>
      <c r="Y26" s="240"/>
      <c r="Z26" s="240" t="str">
        <f>IF(N26="","",N26*P26*AN26)</f>
        <v/>
      </c>
      <c r="AA26" s="241"/>
      <c r="AD26" s="37"/>
      <c r="AN26" s="2">
        <f>IF(AO26="FALSE",R26,IF(T26="風除室",1/((1/R26)+0.1),0.5*R26+0.5*(1/((1/R26)+AO26))))</f>
        <v>0</v>
      </c>
      <c r="AO26" s="19" t="str">
        <f>IF(T26="","FALSE",IF(T26="雨戸",0.1,IF(T26="ｼｬｯﾀｰ",0.1,IF(T26="障子",0.18,IF(T26="風除室",0.1)))))</f>
        <v>FALSE</v>
      </c>
    </row>
    <row r="27" spans="2:41" s="2" customFormat="1" ht="21.95" customHeight="1">
      <c r="D27" s="66"/>
      <c r="E27" s="66"/>
      <c r="J27" s="276"/>
      <c r="K27" s="277"/>
      <c r="L27" s="277"/>
      <c r="M27" s="278"/>
      <c r="N27" s="226"/>
      <c r="O27" s="279"/>
      <c r="P27" s="280"/>
      <c r="Q27" s="227"/>
      <c r="R27" s="226"/>
      <c r="S27" s="227"/>
      <c r="T27" s="289"/>
      <c r="U27" s="290"/>
      <c r="V27" s="209" t="str">
        <f>IF(N27="","",N27*P27*R27*0.034*$V$4)</f>
        <v/>
      </c>
      <c r="W27" s="210"/>
      <c r="X27" s="209" t="str">
        <f>IF(N27="","",IF(ISERROR(N27*P27*R27*0.034*$X$4),"-",N27*P27*R27*0.034*$X$4))</f>
        <v/>
      </c>
      <c r="Y27" s="210"/>
      <c r="Z27" s="209" t="str">
        <f>IF(N27="","",N27*P27*AN27)</f>
        <v/>
      </c>
      <c r="AA27" s="232"/>
      <c r="AD27" s="37"/>
      <c r="AN27" s="2">
        <f>IF(AO27="FALSE",R27,IF(T27="風除室",1/((1/R27)+0.1),0.5*R27+0.5*(1/((1/R27)+AO27))))</f>
        <v>0</v>
      </c>
      <c r="AO27" s="19" t="str">
        <f>IF(T27="","FALSE",IF(T27="雨戸",0.1,IF(T27="ｼｬｯﾀｰ",0.1,IF(T27="障子",0.18,IF(T27="風除室",0.1)))))</f>
        <v>FALSE</v>
      </c>
    </row>
    <row r="28" spans="2:41" s="2" customFormat="1" ht="21.95" customHeight="1" thickBot="1">
      <c r="D28" s="66"/>
      <c r="E28" s="66"/>
      <c r="J28" s="268"/>
      <c r="K28" s="269"/>
      <c r="L28" s="269"/>
      <c r="M28" s="270"/>
      <c r="N28" s="271"/>
      <c r="O28" s="272"/>
      <c r="P28" s="272"/>
      <c r="Q28" s="273"/>
      <c r="R28" s="274"/>
      <c r="S28" s="274"/>
      <c r="T28" s="275" t="s">
        <v>44</v>
      </c>
      <c r="U28" s="275"/>
      <c r="V28" s="264" t="str">
        <f>IF(N28="","",N28*P28*R28*0.034*$V$4)</f>
        <v/>
      </c>
      <c r="W28" s="264"/>
      <c r="X28" s="264" t="str">
        <f>IF(N28="","",IF(ISERROR(N28*P28*R28*0.034*$X$4),"-",N28*P28*R28*0.034*$X$4))</f>
        <v/>
      </c>
      <c r="Y28" s="264"/>
      <c r="Z28" s="264" t="str">
        <f>IF(N28="","",N28*P28*AN28)</f>
        <v/>
      </c>
      <c r="AA28" s="265"/>
      <c r="AD28" s="37"/>
      <c r="AN28" s="2" t="e">
        <f>IF(AO28="FALSE",R28,IF(T28="風除室",1/((1/R28)+0.1),0.5*R28+0.5*(1/((1/R28)+AO28))))</f>
        <v>#DIV/0!</v>
      </c>
      <c r="AO28" s="19" t="b">
        <f>IF(T28="","FALSE",IF(T28="雨戸",0.1,IF(T28="ｼｬｯﾀｰ",0.1,IF(T28="障子",0.18,IF(T28="風除室",0.1)))))</f>
        <v>0</v>
      </c>
    </row>
    <row r="29" spans="2:41" s="2" customFormat="1" ht="21.95" customHeight="1" thickBot="1">
      <c r="J29" s="194" t="s">
        <v>190</v>
      </c>
      <c r="K29" s="195"/>
      <c r="L29" s="195"/>
      <c r="M29" s="195"/>
      <c r="N29" s="195"/>
      <c r="O29" s="195"/>
      <c r="P29" s="195"/>
      <c r="Q29" s="195"/>
      <c r="R29" s="195"/>
      <c r="S29" s="195"/>
      <c r="T29" s="195"/>
      <c r="U29" s="342"/>
      <c r="V29" s="196">
        <f>SUM(V26:W28)</f>
        <v>0</v>
      </c>
      <c r="W29" s="196"/>
      <c r="X29" s="196">
        <f>SUM(X26:Y28)</f>
        <v>0</v>
      </c>
      <c r="Y29" s="196"/>
      <c r="Z29" s="196">
        <f>SUM(Z26:AA28)</f>
        <v>0</v>
      </c>
      <c r="AA29" s="197"/>
      <c r="AO29" s="19"/>
    </row>
    <row r="30" spans="2:41" s="2" customFormat="1" ht="9.9499999999999993" customHeight="1">
      <c r="J30" s="23"/>
      <c r="K30" s="23"/>
      <c r="L30" s="23"/>
      <c r="M30" s="23"/>
      <c r="N30" s="23"/>
      <c r="O30" s="23"/>
      <c r="P30" s="23"/>
      <c r="Q30" s="23"/>
      <c r="R30" s="23"/>
      <c r="S30" s="23"/>
      <c r="T30" s="23"/>
      <c r="U30" s="23"/>
      <c r="V30" s="51"/>
      <c r="W30" s="51"/>
      <c r="X30" s="51"/>
      <c r="Y30" s="51"/>
      <c r="Z30" s="51"/>
      <c r="AA30" s="51"/>
      <c r="AO30" s="19"/>
    </row>
    <row r="31" spans="2:41" s="2" customFormat="1" ht="21.95" customHeight="1" thickBot="1">
      <c r="J31" s="4" t="s">
        <v>15</v>
      </c>
      <c r="K31" s="4"/>
      <c r="L31" s="4"/>
      <c r="AO31" s="19"/>
    </row>
    <row r="32" spans="2:41" s="2" customFormat="1" ht="21.95" customHeight="1">
      <c r="J32" s="242" t="s">
        <v>0</v>
      </c>
      <c r="K32" s="243"/>
      <c r="L32" s="248" t="s">
        <v>148</v>
      </c>
      <c r="M32" s="249"/>
      <c r="N32" s="248" t="s">
        <v>149</v>
      </c>
      <c r="O32" s="249"/>
      <c r="P32" s="254" t="s">
        <v>150</v>
      </c>
      <c r="Q32" s="255"/>
      <c r="R32" s="260" t="s">
        <v>143</v>
      </c>
      <c r="S32" s="148"/>
      <c r="T32" s="260" t="s">
        <v>147</v>
      </c>
      <c r="U32" s="148"/>
      <c r="V32" s="260" t="s">
        <v>145</v>
      </c>
      <c r="W32" s="148"/>
      <c r="X32" s="260" t="s">
        <v>112</v>
      </c>
      <c r="Y32" s="149"/>
      <c r="AO32" s="19"/>
    </row>
    <row r="33" spans="2:41" s="2" customFormat="1" ht="21.95" customHeight="1">
      <c r="J33" s="244"/>
      <c r="K33" s="245"/>
      <c r="L33" s="250"/>
      <c r="M33" s="251"/>
      <c r="N33" s="250"/>
      <c r="O33" s="251"/>
      <c r="P33" s="256"/>
      <c r="Q33" s="257"/>
      <c r="R33" s="261"/>
      <c r="S33" s="261"/>
      <c r="T33" s="263"/>
      <c r="U33" s="261"/>
      <c r="V33" s="263"/>
      <c r="W33" s="261"/>
      <c r="X33" s="261"/>
      <c r="Y33" s="266"/>
      <c r="AO33" s="19"/>
    </row>
    <row r="34" spans="2:41" s="2" customFormat="1" ht="21.95" customHeight="1" thickBot="1">
      <c r="J34" s="246"/>
      <c r="K34" s="247"/>
      <c r="L34" s="252"/>
      <c r="M34" s="253"/>
      <c r="N34" s="252"/>
      <c r="O34" s="253"/>
      <c r="P34" s="258"/>
      <c r="Q34" s="259"/>
      <c r="R34" s="262"/>
      <c r="S34" s="262"/>
      <c r="T34" s="262"/>
      <c r="U34" s="262"/>
      <c r="V34" s="262"/>
      <c r="W34" s="262"/>
      <c r="X34" s="262"/>
      <c r="Y34" s="267"/>
    </row>
    <row r="35" spans="2:41" s="2" customFormat="1" ht="21.95" customHeight="1">
      <c r="J35" s="233"/>
      <c r="K35" s="234"/>
      <c r="L35" s="235"/>
      <c r="M35" s="236"/>
      <c r="N35" s="235"/>
      <c r="O35" s="236"/>
      <c r="P35" s="237" t="str">
        <f>IF(L35="","",L35-N35)</f>
        <v/>
      </c>
      <c r="Q35" s="238"/>
      <c r="R35" s="239"/>
      <c r="S35" s="239"/>
      <c r="T35" s="211" t="str">
        <f>IF(P35="","",P35*R35*0.034*$V$4)</f>
        <v/>
      </c>
      <c r="U35" s="211"/>
      <c r="V35" s="209" t="str">
        <f>IF(P35="","",IF(ISERROR(P35*R35*0.034*$X$4),"-",P35*R35*0.034*$X$4))</f>
        <v/>
      </c>
      <c r="W35" s="210"/>
      <c r="X35" s="240" t="str">
        <f>IF(R35="","",R35*P35)</f>
        <v/>
      </c>
      <c r="Y35" s="241"/>
      <c r="AD35" s="37"/>
      <c r="AE35" s="37"/>
      <c r="AF35" s="37"/>
    </row>
    <row r="36" spans="2:41" s="2" customFormat="1" ht="21.95" customHeight="1">
      <c r="J36" s="224"/>
      <c r="K36" s="225"/>
      <c r="L36" s="226"/>
      <c r="M36" s="227"/>
      <c r="N36" s="226"/>
      <c r="O36" s="227"/>
      <c r="P36" s="228" t="str">
        <f t="shared" ref="P36:P37" si="11">IF(L36="","",L36-N36)</f>
        <v/>
      </c>
      <c r="Q36" s="229"/>
      <c r="R36" s="226"/>
      <c r="S36" s="227"/>
      <c r="T36" s="209" t="str">
        <f t="shared" ref="T36:T39" si="12">IF(P36="","",P36*R36*0.034*$V$4)</f>
        <v/>
      </c>
      <c r="U36" s="210"/>
      <c r="V36" s="209" t="str">
        <f t="shared" ref="V36:V39" si="13">IF(P36="","",IF(ISERROR(P36*R36*0.034*$X$4),"-",P36*R36*0.034*$X$4))</f>
        <v/>
      </c>
      <c r="W36" s="210"/>
      <c r="X36" s="209" t="str">
        <f t="shared" ref="X36:X39" si="14">IF(R36="","",R36*P36)</f>
        <v/>
      </c>
      <c r="Y36" s="232"/>
      <c r="AD36" s="37"/>
      <c r="AE36" s="37"/>
      <c r="AF36" s="37"/>
    </row>
    <row r="37" spans="2:41" s="2" customFormat="1" ht="21.95" customHeight="1">
      <c r="J37" s="224"/>
      <c r="K37" s="225"/>
      <c r="L37" s="226"/>
      <c r="M37" s="227"/>
      <c r="N37" s="226"/>
      <c r="O37" s="227"/>
      <c r="P37" s="228" t="str">
        <f t="shared" si="11"/>
        <v/>
      </c>
      <c r="Q37" s="229"/>
      <c r="R37" s="226"/>
      <c r="S37" s="227"/>
      <c r="T37" s="209" t="str">
        <f t="shared" si="12"/>
        <v/>
      </c>
      <c r="U37" s="210"/>
      <c r="V37" s="209" t="str">
        <f t="shared" si="13"/>
        <v/>
      </c>
      <c r="W37" s="210"/>
      <c r="X37" s="209" t="str">
        <f t="shared" si="14"/>
        <v/>
      </c>
      <c r="Y37" s="232"/>
      <c r="AD37" s="37"/>
      <c r="AE37" s="37"/>
      <c r="AF37" s="37"/>
    </row>
    <row r="38" spans="2:41" s="2" customFormat="1" ht="21.95" customHeight="1">
      <c r="J38" s="224"/>
      <c r="K38" s="225"/>
      <c r="L38" s="226"/>
      <c r="M38" s="227"/>
      <c r="N38" s="226"/>
      <c r="O38" s="227"/>
      <c r="P38" s="228" t="str">
        <f>IF(L38="","",L38-N38)</f>
        <v/>
      </c>
      <c r="Q38" s="229"/>
      <c r="R38" s="230"/>
      <c r="S38" s="230"/>
      <c r="T38" s="211" t="str">
        <f t="shared" si="12"/>
        <v/>
      </c>
      <c r="U38" s="211"/>
      <c r="V38" s="209" t="str">
        <f t="shared" si="13"/>
        <v/>
      </c>
      <c r="W38" s="210"/>
      <c r="X38" s="211" t="str">
        <f t="shared" si="14"/>
        <v/>
      </c>
      <c r="Y38" s="212"/>
      <c r="AD38" s="37"/>
      <c r="AE38" s="37"/>
      <c r="AF38" s="37"/>
    </row>
    <row r="39" spans="2:41" s="2" customFormat="1" ht="21.95" customHeight="1" thickBot="1">
      <c r="J39" s="213"/>
      <c r="K39" s="214"/>
      <c r="L39" s="215"/>
      <c r="M39" s="216"/>
      <c r="N39" s="215"/>
      <c r="O39" s="216"/>
      <c r="P39" s="217" t="str">
        <f>IF(L39="","",L39-N39)</f>
        <v/>
      </c>
      <c r="Q39" s="218"/>
      <c r="R39" s="219"/>
      <c r="S39" s="219"/>
      <c r="T39" s="220" t="str">
        <f t="shared" si="12"/>
        <v/>
      </c>
      <c r="U39" s="220"/>
      <c r="V39" s="221" t="str">
        <f t="shared" si="13"/>
        <v/>
      </c>
      <c r="W39" s="222"/>
      <c r="X39" s="220" t="str">
        <f t="shared" si="14"/>
        <v/>
      </c>
      <c r="Y39" s="223"/>
      <c r="AD39" s="37"/>
      <c r="AE39" s="37"/>
      <c r="AF39" s="37"/>
    </row>
    <row r="40" spans="2:41" s="2" customFormat="1" ht="21.95" customHeight="1" thickBot="1">
      <c r="J40" s="194" t="s">
        <v>191</v>
      </c>
      <c r="K40" s="195"/>
      <c r="L40" s="195"/>
      <c r="M40" s="195"/>
      <c r="N40" s="195"/>
      <c r="O40" s="195"/>
      <c r="P40" s="195"/>
      <c r="Q40" s="195"/>
      <c r="R40" s="195"/>
      <c r="S40" s="195"/>
      <c r="T40" s="196">
        <f>SUM(T35:U39)</f>
        <v>0</v>
      </c>
      <c r="U40" s="196"/>
      <c r="V40" s="196">
        <f>IF(共通条件・結果!AA7="８地域","-",SUM(V35:W39))</f>
        <v>0</v>
      </c>
      <c r="W40" s="196"/>
      <c r="X40" s="196">
        <f>SUM(X35:Y39)</f>
        <v>0</v>
      </c>
      <c r="Y40" s="197"/>
    </row>
    <row r="41" spans="2:41" s="2" customFormat="1" ht="12">
      <c r="J41" s="52" t="s">
        <v>157</v>
      </c>
    </row>
    <row r="42" spans="2:41" s="2" customFormat="1" ht="21.95" customHeight="1" thickBot="1">
      <c r="B42" s="4" t="s">
        <v>192</v>
      </c>
    </row>
    <row r="43" spans="2:41" s="2" customFormat="1" ht="21.95" customHeight="1">
      <c r="B43" s="198" t="s">
        <v>187</v>
      </c>
      <c r="C43" s="199"/>
      <c r="D43" s="127" t="s">
        <v>37</v>
      </c>
      <c r="E43" s="128"/>
      <c r="F43" s="128"/>
      <c r="G43" s="128"/>
      <c r="H43" s="128"/>
      <c r="I43" s="128"/>
      <c r="J43" s="129"/>
      <c r="K43" s="9"/>
      <c r="L43" s="204">
        <f>Q43+U43+Y43</f>
        <v>0</v>
      </c>
      <c r="M43" s="204"/>
      <c r="N43" s="204"/>
      <c r="O43" s="9" t="s">
        <v>22</v>
      </c>
      <c r="P43" s="10" t="s">
        <v>21</v>
      </c>
      <c r="Q43" s="205">
        <f>D8*F8+D9*F9+D10*F10+D11*F11+D12*F12+D13*F13+D14*F14+D15*F15+D16*F16+D17*F17+D18*F18+D19*F19</f>
        <v>0</v>
      </c>
      <c r="R43" s="205"/>
      <c r="S43" s="53" t="s">
        <v>23</v>
      </c>
      <c r="T43" s="53" t="s">
        <v>20</v>
      </c>
      <c r="U43" s="206">
        <f>N26*P26+N27*P27+N28*P28</f>
        <v>0</v>
      </c>
      <c r="V43" s="206"/>
      <c r="W43" s="53" t="s">
        <v>23</v>
      </c>
      <c r="X43" s="53" t="s">
        <v>1</v>
      </c>
      <c r="Y43" s="208">
        <f>SUM(P35:Q39)</f>
        <v>0</v>
      </c>
      <c r="Z43" s="208"/>
      <c r="AA43" s="54" t="s">
        <v>17</v>
      </c>
    </row>
    <row r="44" spans="2:41" s="2" customFormat="1" ht="21.95" customHeight="1">
      <c r="B44" s="200"/>
      <c r="C44" s="201"/>
      <c r="D44" s="132" t="s">
        <v>47</v>
      </c>
      <c r="E44" s="133"/>
      <c r="F44" s="133"/>
      <c r="G44" s="133"/>
      <c r="H44" s="133"/>
      <c r="I44" s="133"/>
      <c r="J44" s="134"/>
      <c r="K44" s="8"/>
      <c r="L44" s="8"/>
      <c r="M44" s="8"/>
      <c r="N44" s="8"/>
      <c r="O44" s="8"/>
      <c r="P44" s="8"/>
      <c r="Q44" s="8"/>
      <c r="R44" s="8"/>
      <c r="S44" s="8"/>
      <c r="T44" s="8"/>
      <c r="U44" s="8"/>
      <c r="V44" s="8"/>
      <c r="W44" s="191">
        <f>V20+V29+T40</f>
        <v>0</v>
      </c>
      <c r="X44" s="191"/>
      <c r="Y44" s="191"/>
      <c r="Z44" s="192" t="s">
        <v>115</v>
      </c>
      <c r="AA44" s="193"/>
    </row>
    <row r="45" spans="2:41" s="2" customFormat="1" ht="21.95" customHeight="1">
      <c r="B45" s="200"/>
      <c r="C45" s="201"/>
      <c r="D45" s="132" t="s">
        <v>48</v>
      </c>
      <c r="E45" s="133"/>
      <c r="F45" s="133"/>
      <c r="G45" s="133"/>
      <c r="H45" s="133"/>
      <c r="I45" s="133"/>
      <c r="J45" s="134"/>
      <c r="K45" s="8"/>
      <c r="L45" s="8"/>
      <c r="M45" s="8"/>
      <c r="N45" s="8"/>
      <c r="O45" s="8"/>
      <c r="P45" s="8"/>
      <c r="Q45" s="8"/>
      <c r="R45" s="8"/>
      <c r="S45" s="8"/>
      <c r="T45" s="8"/>
      <c r="U45" s="8"/>
      <c r="V45" s="8"/>
      <c r="W45" s="191">
        <f>IF(共通条件・結果!AA7="８地域","-",$X$20+$X$29+$V$40)</f>
        <v>0</v>
      </c>
      <c r="X45" s="191"/>
      <c r="Y45" s="191"/>
      <c r="Z45" s="192" t="s">
        <v>115</v>
      </c>
      <c r="AA45" s="193"/>
    </row>
    <row r="46" spans="2:41" s="2" customFormat="1" ht="21.95" customHeight="1" thickBot="1">
      <c r="B46" s="202"/>
      <c r="C46" s="203"/>
      <c r="D46" s="122" t="s">
        <v>18</v>
      </c>
      <c r="E46" s="123"/>
      <c r="F46" s="123"/>
      <c r="G46" s="123"/>
      <c r="H46" s="123"/>
      <c r="I46" s="123"/>
      <c r="J46" s="124"/>
      <c r="K46" s="7"/>
      <c r="L46" s="7"/>
      <c r="M46" s="7"/>
      <c r="N46" s="7"/>
      <c r="O46" s="7"/>
      <c r="P46" s="7"/>
      <c r="Q46" s="7"/>
      <c r="R46" s="7"/>
      <c r="S46" s="7"/>
      <c r="T46" s="7"/>
      <c r="U46" s="7"/>
      <c r="V46" s="7"/>
      <c r="W46" s="231">
        <f>Z20+Z29+X40</f>
        <v>0</v>
      </c>
      <c r="X46" s="231"/>
      <c r="Y46" s="231"/>
      <c r="Z46" s="49" t="s">
        <v>19</v>
      </c>
      <c r="AA46" s="55"/>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1154" priority="393" stopIfTrue="1">
      <formula>$AE$2&lt;&gt;2</formula>
    </cfRule>
    <cfRule type="expression" dxfId="1153" priority="394" stopIfTrue="1">
      <formula>$AE$2&lt;&gt;2</formula>
    </cfRule>
  </conditionalFormatting>
  <conditionalFormatting sqref="D8:E8">
    <cfRule type="expression" dxfId="1152" priority="391" stopIfTrue="1">
      <formula>$AE$2&lt;&gt;2</formula>
    </cfRule>
    <cfRule type="expression" dxfId="1151" priority="392" stopIfTrue="1">
      <formula>$AE$2&lt;&gt;2</formula>
    </cfRule>
  </conditionalFormatting>
  <conditionalFormatting sqref="F8:G8">
    <cfRule type="expression" dxfId="1150" priority="389" stopIfTrue="1">
      <formula>$AE$2&lt;&gt;2</formula>
    </cfRule>
    <cfRule type="expression" dxfId="1149" priority="390" stopIfTrue="1">
      <formula>$AE$2&lt;&gt;2</formula>
    </cfRule>
  </conditionalFormatting>
  <conditionalFormatting sqref="H8:I8">
    <cfRule type="expression" dxfId="1148" priority="387" stopIfTrue="1">
      <formula>$AE$2&lt;&gt;2</formula>
    </cfRule>
    <cfRule type="expression" dxfId="1147" priority="388" stopIfTrue="1">
      <formula>$AE$2&lt;&gt;2</formula>
    </cfRule>
  </conditionalFormatting>
  <conditionalFormatting sqref="J8:K8">
    <cfRule type="expression" dxfId="1146" priority="385" stopIfTrue="1">
      <formula>$AE$2&lt;&gt;2</formula>
    </cfRule>
    <cfRule type="expression" dxfId="1145" priority="386" stopIfTrue="1">
      <formula>$AE$2&lt;&gt;2</formula>
    </cfRule>
  </conditionalFormatting>
  <conditionalFormatting sqref="L8:M8">
    <cfRule type="expression" dxfId="1144" priority="383" stopIfTrue="1">
      <formula>$AE$2&lt;&gt;2</formula>
    </cfRule>
    <cfRule type="expression" dxfId="1143" priority="384" stopIfTrue="1">
      <formula>$AE$2&lt;&gt;2</formula>
    </cfRule>
  </conditionalFormatting>
  <conditionalFormatting sqref="N8:O8">
    <cfRule type="expression" dxfId="1142" priority="381" stopIfTrue="1">
      <formula>$AE$2&lt;&gt;2</formula>
    </cfRule>
    <cfRule type="expression" dxfId="1141" priority="382" stopIfTrue="1">
      <formula>$AE$2&lt;&gt;2</formula>
    </cfRule>
  </conditionalFormatting>
  <conditionalFormatting sqref="P8:Q8">
    <cfRule type="expression" dxfId="1140" priority="379" stopIfTrue="1">
      <formula>$AE$2&lt;&gt;2</formula>
    </cfRule>
    <cfRule type="expression" dxfId="1139" priority="380" stopIfTrue="1">
      <formula>$AE$2&lt;&gt;2</formula>
    </cfRule>
  </conditionalFormatting>
  <conditionalFormatting sqref="R8:S8">
    <cfRule type="expression" dxfId="1138" priority="377" stopIfTrue="1">
      <formula>$AE$2&lt;&gt;2</formula>
    </cfRule>
    <cfRule type="expression" dxfId="1137" priority="378" stopIfTrue="1">
      <formula>$AE$2&lt;&gt;2</formula>
    </cfRule>
  </conditionalFormatting>
  <conditionalFormatting sqref="T8:U8">
    <cfRule type="expression" dxfId="1136" priority="375" stopIfTrue="1">
      <formula>$AE$2&lt;&gt;2</formula>
    </cfRule>
    <cfRule type="expression" dxfId="1135" priority="376" stopIfTrue="1">
      <formula>$AE$2&lt;&gt;2</formula>
    </cfRule>
  </conditionalFormatting>
  <conditionalFormatting sqref="B9:C9">
    <cfRule type="expression" dxfId="1134" priority="373" stopIfTrue="1">
      <formula>$AE$2&lt;&gt;2</formula>
    </cfRule>
    <cfRule type="expression" dxfId="1133" priority="374" stopIfTrue="1">
      <formula>$AE$2&lt;&gt;2</formula>
    </cfRule>
  </conditionalFormatting>
  <conditionalFormatting sqref="D9:E9">
    <cfRule type="expression" dxfId="1132" priority="371" stopIfTrue="1">
      <formula>$AE$2&lt;&gt;2</formula>
    </cfRule>
    <cfRule type="expression" dxfId="1131" priority="372" stopIfTrue="1">
      <formula>$AE$2&lt;&gt;2</formula>
    </cfRule>
  </conditionalFormatting>
  <conditionalFormatting sqref="F9:G9">
    <cfRule type="expression" dxfId="1130" priority="369" stopIfTrue="1">
      <formula>$AE$2&lt;&gt;2</formula>
    </cfRule>
    <cfRule type="expression" dxfId="1129" priority="370" stopIfTrue="1">
      <formula>$AE$2&lt;&gt;2</formula>
    </cfRule>
  </conditionalFormatting>
  <conditionalFormatting sqref="H9:I9">
    <cfRule type="expression" dxfId="1128" priority="367" stopIfTrue="1">
      <formula>$AE$2&lt;&gt;2</formula>
    </cfRule>
    <cfRule type="expression" dxfId="1127" priority="368" stopIfTrue="1">
      <formula>$AE$2&lt;&gt;2</formula>
    </cfRule>
  </conditionalFormatting>
  <conditionalFormatting sqref="J9:K9">
    <cfRule type="expression" dxfId="1126" priority="365" stopIfTrue="1">
      <formula>$AE$2&lt;&gt;2</formula>
    </cfRule>
    <cfRule type="expression" dxfId="1125" priority="366" stopIfTrue="1">
      <formula>$AE$2&lt;&gt;2</formula>
    </cfRule>
  </conditionalFormatting>
  <conditionalFormatting sqref="L9:M9">
    <cfRule type="expression" dxfId="1124" priority="363" stopIfTrue="1">
      <formula>$AE$2&lt;&gt;2</formula>
    </cfRule>
    <cfRule type="expression" dxfId="1123" priority="364" stopIfTrue="1">
      <formula>$AE$2&lt;&gt;2</formula>
    </cfRule>
  </conditionalFormatting>
  <conditionalFormatting sqref="N9:O9">
    <cfRule type="expression" dxfId="1122" priority="361" stopIfTrue="1">
      <formula>$AE$2&lt;&gt;2</formula>
    </cfRule>
    <cfRule type="expression" dxfId="1121" priority="362" stopIfTrue="1">
      <formula>$AE$2&lt;&gt;2</formula>
    </cfRule>
  </conditionalFormatting>
  <conditionalFormatting sqref="P9:Q9">
    <cfRule type="expression" dxfId="1120" priority="359" stopIfTrue="1">
      <formula>$AE$2&lt;&gt;2</formula>
    </cfRule>
    <cfRule type="expression" dxfId="1119" priority="360" stopIfTrue="1">
      <formula>$AE$2&lt;&gt;2</formula>
    </cfRule>
  </conditionalFormatting>
  <conditionalFormatting sqref="R9:S9">
    <cfRule type="expression" dxfId="1118" priority="357" stopIfTrue="1">
      <formula>$AE$2&lt;&gt;2</formula>
    </cfRule>
    <cfRule type="expression" dxfId="1117" priority="358" stopIfTrue="1">
      <formula>$AE$2&lt;&gt;2</formula>
    </cfRule>
  </conditionalFormatting>
  <conditionalFormatting sqref="T9:U9">
    <cfRule type="expression" dxfId="1116" priority="355" stopIfTrue="1">
      <formula>$AE$2&lt;&gt;2</formula>
    </cfRule>
    <cfRule type="expression" dxfId="1115" priority="356" stopIfTrue="1">
      <formula>$AE$2&lt;&gt;2</formula>
    </cfRule>
  </conditionalFormatting>
  <conditionalFormatting sqref="B10:C10">
    <cfRule type="expression" dxfId="1114" priority="353" stopIfTrue="1">
      <formula>$AE$2&lt;&gt;2</formula>
    </cfRule>
    <cfRule type="expression" dxfId="1113" priority="354" stopIfTrue="1">
      <formula>$AE$2&lt;&gt;2</formula>
    </cfRule>
  </conditionalFormatting>
  <conditionalFormatting sqref="D10:E10">
    <cfRule type="expression" dxfId="1112" priority="351" stopIfTrue="1">
      <formula>$AE$2&lt;&gt;2</formula>
    </cfRule>
    <cfRule type="expression" dxfId="1111" priority="352" stopIfTrue="1">
      <formula>$AE$2&lt;&gt;2</formula>
    </cfRule>
  </conditionalFormatting>
  <conditionalFormatting sqref="F10:G10">
    <cfRule type="expression" dxfId="1110" priority="349" stopIfTrue="1">
      <formula>$AE$2&lt;&gt;2</formula>
    </cfRule>
    <cfRule type="expression" dxfId="1109" priority="350" stopIfTrue="1">
      <formula>$AE$2&lt;&gt;2</formula>
    </cfRule>
  </conditionalFormatting>
  <conditionalFormatting sqref="H10:I10">
    <cfRule type="expression" dxfId="1108" priority="347" stopIfTrue="1">
      <formula>$AE$2&lt;&gt;2</formula>
    </cfRule>
    <cfRule type="expression" dxfId="1107" priority="348" stopIfTrue="1">
      <formula>$AE$2&lt;&gt;2</formula>
    </cfRule>
  </conditionalFormatting>
  <conditionalFormatting sqref="J10:K10">
    <cfRule type="expression" dxfId="1106" priority="345" stopIfTrue="1">
      <formula>$AE$2&lt;&gt;2</formula>
    </cfRule>
    <cfRule type="expression" dxfId="1105" priority="346" stopIfTrue="1">
      <formula>$AE$2&lt;&gt;2</formula>
    </cfRule>
  </conditionalFormatting>
  <conditionalFormatting sqref="L10:M10">
    <cfRule type="expression" dxfId="1104" priority="343" stopIfTrue="1">
      <formula>$AE$2&lt;&gt;2</formula>
    </cfRule>
    <cfRule type="expression" dxfId="1103" priority="344" stopIfTrue="1">
      <formula>$AE$2&lt;&gt;2</formula>
    </cfRule>
  </conditionalFormatting>
  <conditionalFormatting sqref="N10:O10">
    <cfRule type="expression" dxfId="1102" priority="341" stopIfTrue="1">
      <formula>$AE$2&lt;&gt;2</formula>
    </cfRule>
    <cfRule type="expression" dxfId="1101" priority="342" stopIfTrue="1">
      <formula>$AE$2&lt;&gt;2</formula>
    </cfRule>
  </conditionalFormatting>
  <conditionalFormatting sqref="P10:Q10">
    <cfRule type="expression" dxfId="1100" priority="339" stopIfTrue="1">
      <formula>$AE$2&lt;&gt;2</formula>
    </cfRule>
    <cfRule type="expression" dxfId="1099" priority="340" stopIfTrue="1">
      <formula>$AE$2&lt;&gt;2</formula>
    </cfRule>
  </conditionalFormatting>
  <conditionalFormatting sqref="R10:S10">
    <cfRule type="expression" dxfId="1098" priority="337" stopIfTrue="1">
      <formula>$AE$2&lt;&gt;2</formula>
    </cfRule>
    <cfRule type="expression" dxfId="1097" priority="338" stopIfTrue="1">
      <formula>$AE$2&lt;&gt;2</formula>
    </cfRule>
  </conditionalFormatting>
  <conditionalFormatting sqref="T10:U10">
    <cfRule type="expression" dxfId="1096" priority="335" stopIfTrue="1">
      <formula>$AE$2&lt;&gt;2</formula>
    </cfRule>
    <cfRule type="expression" dxfId="1095" priority="336" stopIfTrue="1">
      <formula>$AE$2&lt;&gt;2</formula>
    </cfRule>
  </conditionalFormatting>
  <conditionalFormatting sqref="B11:C11">
    <cfRule type="expression" dxfId="1094" priority="333" stopIfTrue="1">
      <formula>$AE$2&lt;&gt;2</formula>
    </cfRule>
    <cfRule type="expression" dxfId="1093" priority="334" stopIfTrue="1">
      <formula>$AE$2&lt;&gt;2</formula>
    </cfRule>
  </conditionalFormatting>
  <conditionalFormatting sqref="D11:E11">
    <cfRule type="expression" dxfId="1092" priority="331" stopIfTrue="1">
      <formula>$AE$2&lt;&gt;2</formula>
    </cfRule>
    <cfRule type="expression" dxfId="1091" priority="332" stopIfTrue="1">
      <formula>$AE$2&lt;&gt;2</formula>
    </cfRule>
  </conditionalFormatting>
  <conditionalFormatting sqref="F11:G11">
    <cfRule type="expression" dxfId="1090" priority="329" stopIfTrue="1">
      <formula>$AE$2&lt;&gt;2</formula>
    </cfRule>
    <cfRule type="expression" dxfId="1089" priority="330" stopIfTrue="1">
      <formula>$AE$2&lt;&gt;2</formula>
    </cfRule>
  </conditionalFormatting>
  <conditionalFormatting sqref="H11:I11">
    <cfRule type="expression" dxfId="1088" priority="327" stopIfTrue="1">
      <formula>$AE$2&lt;&gt;2</formula>
    </cfRule>
    <cfRule type="expression" dxfId="1087" priority="328" stopIfTrue="1">
      <formula>$AE$2&lt;&gt;2</formula>
    </cfRule>
  </conditionalFormatting>
  <conditionalFormatting sqref="J11:K11">
    <cfRule type="expression" dxfId="1086" priority="325" stopIfTrue="1">
      <formula>$AE$2&lt;&gt;2</formula>
    </cfRule>
    <cfRule type="expression" dxfId="1085" priority="326" stopIfTrue="1">
      <formula>$AE$2&lt;&gt;2</formula>
    </cfRule>
  </conditionalFormatting>
  <conditionalFormatting sqref="L11:M11">
    <cfRule type="expression" dxfId="1084" priority="323" stopIfTrue="1">
      <formula>$AE$2&lt;&gt;2</formula>
    </cfRule>
    <cfRule type="expression" dxfId="1083" priority="324" stopIfTrue="1">
      <formula>$AE$2&lt;&gt;2</formula>
    </cfRule>
  </conditionalFormatting>
  <conditionalFormatting sqref="N11:O11">
    <cfRule type="expression" dxfId="1082" priority="321" stopIfTrue="1">
      <formula>$AE$2&lt;&gt;2</formula>
    </cfRule>
    <cfRule type="expression" dxfId="1081" priority="322" stopIfTrue="1">
      <formula>$AE$2&lt;&gt;2</formula>
    </cfRule>
  </conditionalFormatting>
  <conditionalFormatting sqref="P11:Q11">
    <cfRule type="expression" dxfId="1080" priority="319" stopIfTrue="1">
      <formula>$AE$2&lt;&gt;2</formula>
    </cfRule>
    <cfRule type="expression" dxfId="1079" priority="320" stopIfTrue="1">
      <formula>$AE$2&lt;&gt;2</formula>
    </cfRule>
  </conditionalFormatting>
  <conditionalFormatting sqref="R11:S11">
    <cfRule type="expression" dxfId="1078" priority="317" stopIfTrue="1">
      <formula>$AE$2&lt;&gt;2</formula>
    </cfRule>
    <cfRule type="expression" dxfId="1077" priority="318" stopIfTrue="1">
      <formula>$AE$2&lt;&gt;2</formula>
    </cfRule>
  </conditionalFormatting>
  <conditionalFormatting sqref="T11:U11">
    <cfRule type="expression" dxfId="1076" priority="315" stopIfTrue="1">
      <formula>$AE$2&lt;&gt;2</formula>
    </cfRule>
    <cfRule type="expression" dxfId="1075" priority="316" stopIfTrue="1">
      <formula>$AE$2&lt;&gt;2</formula>
    </cfRule>
  </conditionalFormatting>
  <conditionalFormatting sqref="B12:C12">
    <cfRule type="expression" dxfId="1074" priority="313" stopIfTrue="1">
      <formula>$AE$2&lt;&gt;2</formula>
    </cfRule>
    <cfRule type="expression" dxfId="1073" priority="314" stopIfTrue="1">
      <formula>$AE$2&lt;&gt;2</formula>
    </cfRule>
  </conditionalFormatting>
  <conditionalFormatting sqref="D12:E12">
    <cfRule type="expression" dxfId="1072" priority="311" stopIfTrue="1">
      <formula>$AE$2&lt;&gt;2</formula>
    </cfRule>
    <cfRule type="expression" dxfId="1071" priority="312" stopIfTrue="1">
      <formula>$AE$2&lt;&gt;2</formula>
    </cfRule>
  </conditionalFormatting>
  <conditionalFormatting sqref="F12:G12">
    <cfRule type="expression" dxfId="1070" priority="309" stopIfTrue="1">
      <formula>$AE$2&lt;&gt;2</formula>
    </cfRule>
    <cfRule type="expression" dxfId="1069" priority="310" stopIfTrue="1">
      <formula>$AE$2&lt;&gt;2</formula>
    </cfRule>
  </conditionalFormatting>
  <conditionalFormatting sqref="H12:I12">
    <cfRule type="expression" dxfId="1068" priority="307" stopIfTrue="1">
      <formula>$AE$2&lt;&gt;2</formula>
    </cfRule>
    <cfRule type="expression" dxfId="1067" priority="308" stopIfTrue="1">
      <formula>$AE$2&lt;&gt;2</formula>
    </cfRule>
  </conditionalFormatting>
  <conditionalFormatting sqref="J12:K12">
    <cfRule type="expression" dxfId="1066" priority="305" stopIfTrue="1">
      <formula>$AE$2&lt;&gt;2</formula>
    </cfRule>
    <cfRule type="expression" dxfId="1065" priority="306" stopIfTrue="1">
      <formula>$AE$2&lt;&gt;2</formula>
    </cfRule>
  </conditionalFormatting>
  <conditionalFormatting sqref="L12:M12">
    <cfRule type="expression" dxfId="1064" priority="303" stopIfTrue="1">
      <formula>$AE$2&lt;&gt;2</formula>
    </cfRule>
    <cfRule type="expression" dxfId="1063" priority="304" stopIfTrue="1">
      <formula>$AE$2&lt;&gt;2</formula>
    </cfRule>
  </conditionalFormatting>
  <conditionalFormatting sqref="N12:O12">
    <cfRule type="expression" dxfId="1062" priority="301" stopIfTrue="1">
      <formula>$AE$2&lt;&gt;2</formula>
    </cfRule>
    <cfRule type="expression" dxfId="1061" priority="302" stopIfTrue="1">
      <formula>$AE$2&lt;&gt;2</formula>
    </cfRule>
  </conditionalFormatting>
  <conditionalFormatting sqref="P12:Q12">
    <cfRule type="expression" dxfId="1060" priority="299" stopIfTrue="1">
      <formula>$AE$2&lt;&gt;2</formula>
    </cfRule>
    <cfRule type="expression" dxfId="1059" priority="300" stopIfTrue="1">
      <formula>$AE$2&lt;&gt;2</formula>
    </cfRule>
  </conditionalFormatting>
  <conditionalFormatting sqref="R12:S12">
    <cfRule type="expression" dxfId="1058" priority="297" stopIfTrue="1">
      <formula>$AE$2&lt;&gt;2</formula>
    </cfRule>
    <cfRule type="expression" dxfId="1057" priority="298" stopIfTrue="1">
      <formula>$AE$2&lt;&gt;2</formula>
    </cfRule>
  </conditionalFormatting>
  <conditionalFormatting sqref="T12:U12">
    <cfRule type="expression" dxfId="1056" priority="295" stopIfTrue="1">
      <formula>$AE$2&lt;&gt;2</formula>
    </cfRule>
    <cfRule type="expression" dxfId="1055" priority="296" stopIfTrue="1">
      <formula>$AE$2&lt;&gt;2</formula>
    </cfRule>
  </conditionalFormatting>
  <conditionalFormatting sqref="B13:C13">
    <cfRule type="expression" dxfId="1054" priority="293" stopIfTrue="1">
      <formula>$AE$2&lt;&gt;2</formula>
    </cfRule>
    <cfRule type="expression" dxfId="1053" priority="294" stopIfTrue="1">
      <formula>$AE$2&lt;&gt;2</formula>
    </cfRule>
  </conditionalFormatting>
  <conditionalFormatting sqref="D13:E13">
    <cfRule type="expression" dxfId="1052" priority="291" stopIfTrue="1">
      <formula>$AE$2&lt;&gt;2</formula>
    </cfRule>
    <cfRule type="expression" dxfId="1051" priority="292" stopIfTrue="1">
      <formula>$AE$2&lt;&gt;2</formula>
    </cfRule>
  </conditionalFormatting>
  <conditionalFormatting sqref="F13:G13">
    <cfRule type="expression" dxfId="1050" priority="289" stopIfTrue="1">
      <formula>$AE$2&lt;&gt;2</formula>
    </cfRule>
    <cfRule type="expression" dxfId="1049" priority="290" stopIfTrue="1">
      <formula>$AE$2&lt;&gt;2</formula>
    </cfRule>
  </conditionalFormatting>
  <conditionalFormatting sqref="H13:I13">
    <cfRule type="expression" dxfId="1048" priority="287" stopIfTrue="1">
      <formula>$AE$2&lt;&gt;2</formula>
    </cfRule>
    <cfRule type="expression" dxfId="1047" priority="288" stopIfTrue="1">
      <formula>$AE$2&lt;&gt;2</formula>
    </cfRule>
  </conditionalFormatting>
  <conditionalFormatting sqref="J13:K13">
    <cfRule type="expression" dxfId="1046" priority="285" stopIfTrue="1">
      <formula>$AE$2&lt;&gt;2</formula>
    </cfRule>
    <cfRule type="expression" dxfId="1045" priority="286" stopIfTrue="1">
      <formula>$AE$2&lt;&gt;2</formula>
    </cfRule>
  </conditionalFormatting>
  <conditionalFormatting sqref="L13:M13">
    <cfRule type="expression" dxfId="1044" priority="283" stopIfTrue="1">
      <formula>$AE$2&lt;&gt;2</formula>
    </cfRule>
    <cfRule type="expression" dxfId="1043" priority="284" stopIfTrue="1">
      <formula>$AE$2&lt;&gt;2</formula>
    </cfRule>
  </conditionalFormatting>
  <conditionalFormatting sqref="N13:O13">
    <cfRule type="expression" dxfId="1042" priority="281" stopIfTrue="1">
      <formula>$AE$2&lt;&gt;2</formula>
    </cfRule>
    <cfRule type="expression" dxfId="1041" priority="282" stopIfTrue="1">
      <formula>$AE$2&lt;&gt;2</formula>
    </cfRule>
  </conditionalFormatting>
  <conditionalFormatting sqref="P13:Q13">
    <cfRule type="expression" dxfId="1040" priority="279" stopIfTrue="1">
      <formula>$AE$2&lt;&gt;2</formula>
    </cfRule>
    <cfRule type="expression" dxfId="1039" priority="280" stopIfTrue="1">
      <formula>$AE$2&lt;&gt;2</formula>
    </cfRule>
  </conditionalFormatting>
  <conditionalFormatting sqref="R13:S13">
    <cfRule type="expression" dxfId="1038" priority="277" stopIfTrue="1">
      <formula>$AE$2&lt;&gt;2</formula>
    </cfRule>
    <cfRule type="expression" dxfId="1037" priority="278" stopIfTrue="1">
      <formula>$AE$2&lt;&gt;2</formula>
    </cfRule>
  </conditionalFormatting>
  <conditionalFormatting sqref="T13:U13">
    <cfRule type="expression" dxfId="1036" priority="275" stopIfTrue="1">
      <formula>$AE$2&lt;&gt;2</formula>
    </cfRule>
    <cfRule type="expression" dxfId="1035" priority="276" stopIfTrue="1">
      <formula>$AE$2&lt;&gt;2</formula>
    </cfRule>
  </conditionalFormatting>
  <conditionalFormatting sqref="B14:C14">
    <cfRule type="expression" dxfId="1034" priority="273" stopIfTrue="1">
      <formula>$AE$2&lt;&gt;2</formula>
    </cfRule>
    <cfRule type="expression" dxfId="1033" priority="274" stopIfTrue="1">
      <formula>$AE$2&lt;&gt;2</formula>
    </cfRule>
  </conditionalFormatting>
  <conditionalFormatting sqref="D14:E14">
    <cfRule type="expression" dxfId="1032" priority="271" stopIfTrue="1">
      <formula>$AE$2&lt;&gt;2</formula>
    </cfRule>
    <cfRule type="expression" dxfId="1031" priority="272" stopIfTrue="1">
      <formula>$AE$2&lt;&gt;2</formula>
    </cfRule>
  </conditionalFormatting>
  <conditionalFormatting sqref="F14:G14">
    <cfRule type="expression" dxfId="1030" priority="269" stopIfTrue="1">
      <formula>$AE$2&lt;&gt;2</formula>
    </cfRule>
    <cfRule type="expression" dxfId="1029" priority="270" stopIfTrue="1">
      <formula>$AE$2&lt;&gt;2</formula>
    </cfRule>
  </conditionalFormatting>
  <conditionalFormatting sqref="H14:I14">
    <cfRule type="expression" dxfId="1028" priority="267" stopIfTrue="1">
      <formula>$AE$2&lt;&gt;2</formula>
    </cfRule>
    <cfRule type="expression" dxfId="1027" priority="268" stopIfTrue="1">
      <formula>$AE$2&lt;&gt;2</formula>
    </cfRule>
  </conditionalFormatting>
  <conditionalFormatting sqref="J14:K14">
    <cfRule type="expression" dxfId="1026" priority="265" stopIfTrue="1">
      <formula>$AE$2&lt;&gt;2</formula>
    </cfRule>
    <cfRule type="expression" dxfId="1025" priority="266" stopIfTrue="1">
      <formula>$AE$2&lt;&gt;2</formula>
    </cfRule>
  </conditionalFormatting>
  <conditionalFormatting sqref="L14:M14">
    <cfRule type="expression" dxfId="1024" priority="263" stopIfTrue="1">
      <formula>$AE$2&lt;&gt;2</formula>
    </cfRule>
    <cfRule type="expression" dxfId="1023" priority="264" stopIfTrue="1">
      <formula>$AE$2&lt;&gt;2</formula>
    </cfRule>
  </conditionalFormatting>
  <conditionalFormatting sqref="N14:O14">
    <cfRule type="expression" dxfId="1022" priority="262" stopIfTrue="1">
      <formula>$AE$2&lt;&gt;2</formula>
    </cfRule>
  </conditionalFormatting>
  <conditionalFormatting sqref="N14:O14">
    <cfRule type="expression" dxfId="1021" priority="261" stopIfTrue="1">
      <formula>$AE$2&lt;&gt;2</formula>
    </cfRule>
  </conditionalFormatting>
  <conditionalFormatting sqref="P14:Q14">
    <cfRule type="expression" dxfId="1020" priority="260" stopIfTrue="1">
      <formula>$AE$2&lt;&gt;2</formula>
    </cfRule>
  </conditionalFormatting>
  <conditionalFormatting sqref="P14:Q14">
    <cfRule type="expression" dxfId="1019" priority="259" stopIfTrue="1">
      <formula>$AE$2&lt;&gt;2</formula>
    </cfRule>
  </conditionalFormatting>
  <conditionalFormatting sqref="R14:S14">
    <cfRule type="expression" dxfId="1018" priority="258" stopIfTrue="1">
      <formula>$AE$2&lt;&gt;2</formula>
    </cfRule>
  </conditionalFormatting>
  <conditionalFormatting sqref="R14:S14">
    <cfRule type="expression" dxfId="1017" priority="257" stopIfTrue="1">
      <formula>$AE$2&lt;&gt;2</formula>
    </cfRule>
  </conditionalFormatting>
  <conditionalFormatting sqref="T14:U14">
    <cfRule type="expression" dxfId="1016" priority="256" stopIfTrue="1">
      <formula>$AE$2&lt;&gt;2</formula>
    </cfRule>
  </conditionalFormatting>
  <conditionalFormatting sqref="T14:U14">
    <cfRule type="expression" dxfId="1015" priority="255" stopIfTrue="1">
      <formula>$AE$2&lt;&gt;2</formula>
    </cfRule>
  </conditionalFormatting>
  <conditionalFormatting sqref="B15:C15">
    <cfRule type="expression" dxfId="1014" priority="253" stopIfTrue="1">
      <formula>$AE$2&lt;&gt;2</formula>
    </cfRule>
    <cfRule type="expression" dxfId="1013" priority="254" stopIfTrue="1">
      <formula>$AE$2&lt;&gt;2</formula>
    </cfRule>
  </conditionalFormatting>
  <conditionalFormatting sqref="D15:E15">
    <cfRule type="expression" dxfId="1012" priority="251" stopIfTrue="1">
      <formula>$AE$2&lt;&gt;2</formula>
    </cfRule>
    <cfRule type="expression" dxfId="1011" priority="252" stopIfTrue="1">
      <formula>$AE$2&lt;&gt;2</formula>
    </cfRule>
  </conditionalFormatting>
  <conditionalFormatting sqref="F15:G15">
    <cfRule type="expression" dxfId="1010" priority="249" stopIfTrue="1">
      <formula>$AE$2&lt;&gt;2</formula>
    </cfRule>
    <cfRule type="expression" dxfId="1009" priority="250" stopIfTrue="1">
      <formula>$AE$2&lt;&gt;2</formula>
    </cfRule>
  </conditionalFormatting>
  <conditionalFormatting sqref="H15:I15">
    <cfRule type="expression" dxfId="1008" priority="247" stopIfTrue="1">
      <formula>$AE$2&lt;&gt;2</formula>
    </cfRule>
    <cfRule type="expression" dxfId="1007" priority="248" stopIfTrue="1">
      <formula>$AE$2&lt;&gt;2</formula>
    </cfRule>
  </conditionalFormatting>
  <conditionalFormatting sqref="J15:K15">
    <cfRule type="expression" dxfId="1006" priority="245" stopIfTrue="1">
      <formula>$AE$2&lt;&gt;2</formula>
    </cfRule>
    <cfRule type="expression" dxfId="1005" priority="246" stopIfTrue="1">
      <formula>$AE$2&lt;&gt;2</formula>
    </cfRule>
  </conditionalFormatting>
  <conditionalFormatting sqref="L15:M15">
    <cfRule type="expression" dxfId="1004" priority="243" stopIfTrue="1">
      <formula>$AE$2&lt;&gt;2</formula>
    </cfRule>
    <cfRule type="expression" dxfId="1003" priority="244" stopIfTrue="1">
      <formula>$AE$2&lt;&gt;2</formula>
    </cfRule>
  </conditionalFormatting>
  <conditionalFormatting sqref="N15:O15">
    <cfRule type="expression" dxfId="1002" priority="241" stopIfTrue="1">
      <formula>$AE$2&lt;&gt;2</formula>
    </cfRule>
    <cfRule type="expression" dxfId="1001" priority="242" stopIfTrue="1">
      <formula>$AE$2&lt;&gt;2</formula>
    </cfRule>
  </conditionalFormatting>
  <conditionalFormatting sqref="P15:Q15">
    <cfRule type="expression" dxfId="1000" priority="239" stopIfTrue="1">
      <formula>$AE$2&lt;&gt;2</formula>
    </cfRule>
    <cfRule type="expression" dxfId="999" priority="240" stopIfTrue="1">
      <formula>$AE$2&lt;&gt;2</formula>
    </cfRule>
  </conditionalFormatting>
  <conditionalFormatting sqref="R15:S15">
    <cfRule type="expression" dxfId="998" priority="237" stopIfTrue="1">
      <formula>$AE$2&lt;&gt;2</formula>
    </cfRule>
    <cfRule type="expression" dxfId="997" priority="238" stopIfTrue="1">
      <formula>$AE$2&lt;&gt;2</formula>
    </cfRule>
  </conditionalFormatting>
  <conditionalFormatting sqref="T15:U15">
    <cfRule type="expression" dxfId="996" priority="235" stopIfTrue="1">
      <formula>$AE$2&lt;&gt;2</formula>
    </cfRule>
    <cfRule type="expression" dxfId="995" priority="236" stopIfTrue="1">
      <formula>$AE$2&lt;&gt;2</formula>
    </cfRule>
  </conditionalFormatting>
  <conditionalFormatting sqref="B16:C16">
    <cfRule type="expression" dxfId="994" priority="233" stopIfTrue="1">
      <formula>$AE$2&lt;&gt;2</formula>
    </cfRule>
    <cfRule type="expression" dxfId="993" priority="234" stopIfTrue="1">
      <formula>$AE$2&lt;&gt;2</formula>
    </cfRule>
  </conditionalFormatting>
  <conditionalFormatting sqref="D16:E16">
    <cfRule type="expression" dxfId="992" priority="231" stopIfTrue="1">
      <formula>$AE$2&lt;&gt;2</formula>
    </cfRule>
    <cfRule type="expression" dxfId="991" priority="232" stopIfTrue="1">
      <formula>$AE$2&lt;&gt;2</formula>
    </cfRule>
  </conditionalFormatting>
  <conditionalFormatting sqref="F16:G16">
    <cfRule type="expression" dxfId="990" priority="229" stopIfTrue="1">
      <formula>$AE$2&lt;&gt;2</formula>
    </cfRule>
    <cfRule type="expression" dxfId="989" priority="230" stopIfTrue="1">
      <formula>$AE$2&lt;&gt;2</formula>
    </cfRule>
  </conditionalFormatting>
  <conditionalFormatting sqref="H16:I16">
    <cfRule type="expression" dxfId="988" priority="227" stopIfTrue="1">
      <formula>$AE$2&lt;&gt;2</formula>
    </cfRule>
    <cfRule type="expression" dxfId="987" priority="228" stopIfTrue="1">
      <formula>$AE$2&lt;&gt;2</formula>
    </cfRule>
  </conditionalFormatting>
  <conditionalFormatting sqref="J16:K16">
    <cfRule type="expression" dxfId="986" priority="225" stopIfTrue="1">
      <formula>$AE$2&lt;&gt;2</formula>
    </cfRule>
    <cfRule type="expression" dxfId="985" priority="226" stopIfTrue="1">
      <formula>$AE$2&lt;&gt;2</formula>
    </cfRule>
  </conditionalFormatting>
  <conditionalFormatting sqref="L16:M16">
    <cfRule type="expression" dxfId="984" priority="223" stopIfTrue="1">
      <formula>$AE$2&lt;&gt;2</formula>
    </cfRule>
    <cfRule type="expression" dxfId="983" priority="224" stopIfTrue="1">
      <formula>$AE$2&lt;&gt;2</formula>
    </cfRule>
  </conditionalFormatting>
  <conditionalFormatting sqref="N16:O16">
    <cfRule type="expression" dxfId="982" priority="221" stopIfTrue="1">
      <formula>$AE$2&lt;&gt;2</formula>
    </cfRule>
    <cfRule type="expression" dxfId="981" priority="222" stopIfTrue="1">
      <formula>$AE$2&lt;&gt;2</formula>
    </cfRule>
  </conditionalFormatting>
  <conditionalFormatting sqref="P16:Q16">
    <cfRule type="expression" dxfId="980" priority="219" stopIfTrue="1">
      <formula>$AE$2&lt;&gt;2</formula>
    </cfRule>
    <cfRule type="expression" dxfId="979" priority="220" stopIfTrue="1">
      <formula>$AE$2&lt;&gt;2</formula>
    </cfRule>
  </conditionalFormatting>
  <conditionalFormatting sqref="R16:S16">
    <cfRule type="expression" dxfId="978" priority="217" stopIfTrue="1">
      <formula>$AE$2&lt;&gt;2</formula>
    </cfRule>
    <cfRule type="expression" dxfId="977" priority="218" stopIfTrue="1">
      <formula>$AE$2&lt;&gt;2</formula>
    </cfRule>
  </conditionalFormatting>
  <conditionalFormatting sqref="T16:U16">
    <cfRule type="expression" dxfId="976" priority="215" stopIfTrue="1">
      <formula>$AE$2&lt;&gt;2</formula>
    </cfRule>
    <cfRule type="expression" dxfId="975" priority="216" stopIfTrue="1">
      <formula>$AE$2&lt;&gt;2</formula>
    </cfRule>
  </conditionalFormatting>
  <conditionalFormatting sqref="B17:C17">
    <cfRule type="expression" dxfId="974" priority="213" stopIfTrue="1">
      <formula>$AE$2&lt;&gt;2</formula>
    </cfRule>
    <cfRule type="expression" dxfId="973" priority="214" stopIfTrue="1">
      <formula>$AE$2&lt;&gt;2</formula>
    </cfRule>
  </conditionalFormatting>
  <conditionalFormatting sqref="D17:E17">
    <cfRule type="expression" dxfId="972" priority="211" stopIfTrue="1">
      <formula>$AE$2&lt;&gt;2</formula>
    </cfRule>
    <cfRule type="expression" dxfId="971" priority="212" stopIfTrue="1">
      <formula>$AE$2&lt;&gt;2</formula>
    </cfRule>
  </conditionalFormatting>
  <conditionalFormatting sqref="F17:G17">
    <cfRule type="expression" dxfId="970" priority="209" stopIfTrue="1">
      <formula>$AE$2&lt;&gt;2</formula>
    </cfRule>
    <cfRule type="expression" dxfId="969" priority="210" stopIfTrue="1">
      <formula>$AE$2&lt;&gt;2</formula>
    </cfRule>
  </conditionalFormatting>
  <conditionalFormatting sqref="H17:I17">
    <cfRule type="expression" dxfId="968" priority="207" stopIfTrue="1">
      <formula>$AE$2&lt;&gt;2</formula>
    </cfRule>
    <cfRule type="expression" dxfId="967" priority="208" stopIfTrue="1">
      <formula>$AE$2&lt;&gt;2</formula>
    </cfRule>
  </conditionalFormatting>
  <conditionalFormatting sqref="J17:K17">
    <cfRule type="expression" dxfId="966" priority="206" stopIfTrue="1">
      <formula>$AE$2&lt;&gt;2</formula>
    </cfRule>
  </conditionalFormatting>
  <conditionalFormatting sqref="J17:K17">
    <cfRule type="expression" dxfId="965" priority="205" stopIfTrue="1">
      <formula>$AE$2&lt;&gt;2</formula>
    </cfRule>
  </conditionalFormatting>
  <conditionalFormatting sqref="L17:M17">
    <cfRule type="expression" dxfId="964" priority="204" stopIfTrue="1">
      <formula>$AE$2&lt;&gt;2</formula>
    </cfRule>
  </conditionalFormatting>
  <conditionalFormatting sqref="L17:M17">
    <cfRule type="expression" dxfId="963" priority="203" stopIfTrue="1">
      <formula>$AE$2&lt;&gt;2</formula>
    </cfRule>
  </conditionalFormatting>
  <conditionalFormatting sqref="N17:O17">
    <cfRule type="expression" dxfId="962" priority="202" stopIfTrue="1">
      <formula>$AE$2&lt;&gt;2</formula>
    </cfRule>
  </conditionalFormatting>
  <conditionalFormatting sqref="N17:O17">
    <cfRule type="expression" dxfId="961" priority="201" stopIfTrue="1">
      <formula>$AE$2&lt;&gt;2</formula>
    </cfRule>
  </conditionalFormatting>
  <conditionalFormatting sqref="P17:Q17">
    <cfRule type="expression" dxfId="960" priority="200" stopIfTrue="1">
      <formula>$AE$2&lt;&gt;2</formula>
    </cfRule>
  </conditionalFormatting>
  <conditionalFormatting sqref="P17:Q17">
    <cfRule type="expression" dxfId="959" priority="199" stopIfTrue="1">
      <formula>$AE$2&lt;&gt;2</formula>
    </cfRule>
  </conditionalFormatting>
  <conditionalFormatting sqref="R17:S17">
    <cfRule type="expression" dxfId="958" priority="198" stopIfTrue="1">
      <formula>$AE$2&lt;&gt;2</formula>
    </cfRule>
  </conditionalFormatting>
  <conditionalFormatting sqref="R17:S17">
    <cfRule type="expression" dxfId="957" priority="197" stopIfTrue="1">
      <formula>$AE$2&lt;&gt;2</formula>
    </cfRule>
  </conditionalFormatting>
  <conditionalFormatting sqref="T17:U17">
    <cfRule type="expression" dxfId="956" priority="196" stopIfTrue="1">
      <formula>$AE$2&lt;&gt;2</formula>
    </cfRule>
  </conditionalFormatting>
  <conditionalFormatting sqref="T17:U17">
    <cfRule type="expression" dxfId="955" priority="195" stopIfTrue="1">
      <formula>$AE$2&lt;&gt;2</formula>
    </cfRule>
  </conditionalFormatting>
  <conditionalFormatting sqref="B18:C18">
    <cfRule type="expression" dxfId="954" priority="193" stopIfTrue="1">
      <formula>$AE$2&lt;&gt;2</formula>
    </cfRule>
    <cfRule type="expression" dxfId="953" priority="194" stopIfTrue="1">
      <formula>$AE$2&lt;&gt;2</formula>
    </cfRule>
  </conditionalFormatting>
  <conditionalFormatting sqref="D18:E18">
    <cfRule type="expression" dxfId="952" priority="191" stopIfTrue="1">
      <formula>$AE$2&lt;&gt;2</formula>
    </cfRule>
    <cfRule type="expression" dxfId="951" priority="192" stopIfTrue="1">
      <formula>$AE$2&lt;&gt;2</formula>
    </cfRule>
  </conditionalFormatting>
  <conditionalFormatting sqref="F18:G18">
    <cfRule type="expression" dxfId="950" priority="190" stopIfTrue="1">
      <formula>$AE$2&lt;&gt;2</formula>
    </cfRule>
  </conditionalFormatting>
  <conditionalFormatting sqref="F18:G18">
    <cfRule type="expression" dxfId="949" priority="189" stopIfTrue="1">
      <formula>$AE$2&lt;&gt;2</formula>
    </cfRule>
  </conditionalFormatting>
  <conditionalFormatting sqref="H18:I18">
    <cfRule type="expression" dxfId="948" priority="188" stopIfTrue="1">
      <formula>$AE$2&lt;&gt;2</formula>
    </cfRule>
  </conditionalFormatting>
  <conditionalFormatting sqref="H18:I18">
    <cfRule type="expression" dxfId="947" priority="187" stopIfTrue="1">
      <formula>$AE$2&lt;&gt;2</formula>
    </cfRule>
  </conditionalFormatting>
  <conditionalFormatting sqref="J18:K18">
    <cfRule type="expression" dxfId="946" priority="186" stopIfTrue="1">
      <formula>$AE$2&lt;&gt;2</formula>
    </cfRule>
  </conditionalFormatting>
  <conditionalFormatting sqref="J18:K18">
    <cfRule type="expression" dxfId="945" priority="185" stopIfTrue="1">
      <formula>$AE$2&lt;&gt;2</formula>
    </cfRule>
  </conditionalFormatting>
  <conditionalFormatting sqref="L18:M18">
    <cfRule type="expression" dxfId="944" priority="184" stopIfTrue="1">
      <formula>$AE$2&lt;&gt;2</formula>
    </cfRule>
  </conditionalFormatting>
  <conditionalFormatting sqref="L18:M18">
    <cfRule type="expression" dxfId="943" priority="183" stopIfTrue="1">
      <formula>$AE$2&lt;&gt;2</formula>
    </cfRule>
  </conditionalFormatting>
  <conditionalFormatting sqref="N18:O18">
    <cfRule type="expression" dxfId="942" priority="182" stopIfTrue="1">
      <formula>$AE$2&lt;&gt;2</formula>
    </cfRule>
  </conditionalFormatting>
  <conditionalFormatting sqref="N18:O18">
    <cfRule type="expression" dxfId="941" priority="181" stopIfTrue="1">
      <formula>$AE$2&lt;&gt;2</formula>
    </cfRule>
  </conditionalFormatting>
  <conditionalFormatting sqref="P18:Q18">
    <cfRule type="expression" dxfId="940" priority="180" stopIfTrue="1">
      <formula>$AE$2&lt;&gt;2</formula>
    </cfRule>
  </conditionalFormatting>
  <conditionalFormatting sqref="P18:Q18">
    <cfRule type="expression" dxfId="939" priority="179" stopIfTrue="1">
      <formula>$AE$2&lt;&gt;2</formula>
    </cfRule>
  </conditionalFormatting>
  <conditionalFormatting sqref="R18:S18">
    <cfRule type="expression" dxfId="938" priority="178" stopIfTrue="1">
      <formula>$AE$2&lt;&gt;2</formula>
    </cfRule>
  </conditionalFormatting>
  <conditionalFormatting sqref="R18:S18">
    <cfRule type="expression" dxfId="937" priority="177" stopIfTrue="1">
      <formula>$AE$2&lt;&gt;2</formula>
    </cfRule>
  </conditionalFormatting>
  <conditionalFormatting sqref="T18:U18">
    <cfRule type="expression" dxfId="936" priority="176" stopIfTrue="1">
      <formula>$AE$2&lt;&gt;2</formula>
    </cfRule>
  </conditionalFormatting>
  <conditionalFormatting sqref="T18:U18">
    <cfRule type="expression" dxfId="935" priority="175" stopIfTrue="1">
      <formula>$AE$2&lt;&gt;2</formula>
    </cfRule>
  </conditionalFormatting>
  <conditionalFormatting sqref="B19:C19">
    <cfRule type="expression" dxfId="934" priority="173" stopIfTrue="1">
      <formula>$AE$2&lt;&gt;2</formula>
    </cfRule>
    <cfRule type="expression" dxfId="933" priority="174" stopIfTrue="1">
      <formula>$AE$2&lt;&gt;2</formula>
    </cfRule>
  </conditionalFormatting>
  <conditionalFormatting sqref="D19:E19">
    <cfRule type="expression" dxfId="932" priority="171" stopIfTrue="1">
      <formula>$AE$2&lt;&gt;2</formula>
    </cfRule>
    <cfRule type="expression" dxfId="931" priority="172" stopIfTrue="1">
      <formula>$AE$2&lt;&gt;2</formula>
    </cfRule>
  </conditionalFormatting>
  <conditionalFormatting sqref="F19:G19">
    <cfRule type="expression" dxfId="930" priority="170" stopIfTrue="1">
      <formula>$AE$2&lt;&gt;2</formula>
    </cfRule>
  </conditionalFormatting>
  <conditionalFormatting sqref="F19:G19">
    <cfRule type="expression" dxfId="929" priority="169" stopIfTrue="1">
      <formula>$AE$2&lt;&gt;2</formula>
    </cfRule>
  </conditionalFormatting>
  <conditionalFormatting sqref="H19:I19">
    <cfRule type="expression" dxfId="928" priority="168" stopIfTrue="1">
      <formula>$AE$2&lt;&gt;2</formula>
    </cfRule>
  </conditionalFormatting>
  <conditionalFormatting sqref="H19:I19">
    <cfRule type="expression" dxfId="927" priority="167" stopIfTrue="1">
      <formula>$AE$2&lt;&gt;2</formula>
    </cfRule>
  </conditionalFormatting>
  <conditionalFormatting sqref="J19:K19">
    <cfRule type="expression" dxfId="926" priority="166" stopIfTrue="1">
      <formula>$AE$2&lt;&gt;2</formula>
    </cfRule>
  </conditionalFormatting>
  <conditionalFormatting sqref="J19:K19">
    <cfRule type="expression" dxfId="925" priority="165" stopIfTrue="1">
      <formula>$AE$2&lt;&gt;2</formula>
    </cfRule>
  </conditionalFormatting>
  <conditionalFormatting sqref="L19:M19">
    <cfRule type="expression" dxfId="924" priority="164" stopIfTrue="1">
      <formula>$AE$2&lt;&gt;2</formula>
    </cfRule>
  </conditionalFormatting>
  <conditionalFormatting sqref="L19:M19">
    <cfRule type="expression" dxfId="923" priority="163" stopIfTrue="1">
      <formula>$AE$2&lt;&gt;2</formula>
    </cfRule>
  </conditionalFormatting>
  <conditionalFormatting sqref="N19:O19">
    <cfRule type="expression" dxfId="922" priority="162" stopIfTrue="1">
      <formula>$AE$2&lt;&gt;2</formula>
    </cfRule>
  </conditionalFormatting>
  <conditionalFormatting sqref="N19:O19">
    <cfRule type="expression" dxfId="921" priority="161" stopIfTrue="1">
      <formula>$AE$2&lt;&gt;2</formula>
    </cfRule>
  </conditionalFormatting>
  <conditionalFormatting sqref="P19:Q19">
    <cfRule type="expression" dxfId="920" priority="160" stopIfTrue="1">
      <formula>$AE$2&lt;&gt;2</formula>
    </cfRule>
  </conditionalFormatting>
  <conditionalFormatting sqref="P19:Q19">
    <cfRule type="expression" dxfId="919" priority="159" stopIfTrue="1">
      <formula>$AE$2&lt;&gt;2</formula>
    </cfRule>
  </conditionalFormatting>
  <conditionalFormatting sqref="R19:S19">
    <cfRule type="expression" dxfId="918" priority="158" stopIfTrue="1">
      <formula>$AE$2&lt;&gt;2</formula>
    </cfRule>
  </conditionalFormatting>
  <conditionalFormatting sqref="R19:S19">
    <cfRule type="expression" dxfId="917" priority="157" stopIfTrue="1">
      <formula>$AE$2&lt;&gt;2</formula>
    </cfRule>
  </conditionalFormatting>
  <conditionalFormatting sqref="T19:U19">
    <cfRule type="expression" dxfId="916" priority="156" stopIfTrue="1">
      <formula>$AE$2&lt;&gt;2</formula>
    </cfRule>
  </conditionalFormatting>
  <conditionalFormatting sqref="T19:U19">
    <cfRule type="expression" dxfId="915" priority="155" stopIfTrue="1">
      <formula>$AE$2&lt;&gt;2</formula>
    </cfRule>
  </conditionalFormatting>
  <conditionalFormatting sqref="J26:M26">
    <cfRule type="expression" dxfId="914" priority="154" stopIfTrue="1">
      <formula>$AE$2&lt;&gt;2</formula>
    </cfRule>
  </conditionalFormatting>
  <conditionalFormatting sqref="J26:M26">
    <cfRule type="expression" dxfId="913" priority="153" stopIfTrue="1">
      <formula>$AE$2&lt;&gt;2</formula>
    </cfRule>
  </conditionalFormatting>
  <conditionalFormatting sqref="J26:M26">
    <cfRule type="expression" dxfId="912" priority="152" stopIfTrue="1">
      <formula>$AE$2&lt;&gt;2</formula>
    </cfRule>
  </conditionalFormatting>
  <conditionalFormatting sqref="J26:M26">
    <cfRule type="expression" dxfId="911" priority="151" stopIfTrue="1">
      <formula>$AE$2&lt;&gt;2</formula>
    </cfRule>
  </conditionalFormatting>
  <conditionalFormatting sqref="N26:O26">
    <cfRule type="expression" dxfId="910" priority="150" stopIfTrue="1">
      <formula>$AE$2&lt;&gt;2</formula>
    </cfRule>
  </conditionalFormatting>
  <conditionalFormatting sqref="N26:O26">
    <cfRule type="expression" dxfId="909" priority="149" stopIfTrue="1">
      <formula>$AE$2&lt;&gt;2</formula>
    </cfRule>
  </conditionalFormatting>
  <conditionalFormatting sqref="P26:Q26">
    <cfRule type="expression" dxfId="908" priority="148" stopIfTrue="1">
      <formula>$AE$2&lt;&gt;2</formula>
    </cfRule>
  </conditionalFormatting>
  <conditionalFormatting sqref="P26:Q26">
    <cfRule type="expression" dxfId="907" priority="147" stopIfTrue="1">
      <formula>$AE$2&lt;&gt;2</formula>
    </cfRule>
  </conditionalFormatting>
  <conditionalFormatting sqref="R26:S26">
    <cfRule type="expression" dxfId="906" priority="146" stopIfTrue="1">
      <formula>$AE$2&lt;&gt;2</formula>
    </cfRule>
  </conditionalFormatting>
  <conditionalFormatting sqref="R26:S26">
    <cfRule type="expression" dxfId="905" priority="145" stopIfTrue="1">
      <formula>$AE$2&lt;&gt;2</formula>
    </cfRule>
  </conditionalFormatting>
  <conditionalFormatting sqref="T26:U26">
    <cfRule type="expression" dxfId="904" priority="144" stopIfTrue="1">
      <formula>$AE$2&lt;&gt;2</formula>
    </cfRule>
  </conditionalFormatting>
  <conditionalFormatting sqref="T26:U26">
    <cfRule type="expression" dxfId="903" priority="143" stopIfTrue="1">
      <formula>$AE$2&lt;&gt;2</formula>
    </cfRule>
  </conditionalFormatting>
  <conditionalFormatting sqref="J27:M27">
    <cfRule type="expression" dxfId="902" priority="142" stopIfTrue="1">
      <formula>$AE$2&lt;&gt;2</formula>
    </cfRule>
  </conditionalFormatting>
  <conditionalFormatting sqref="J27:M27">
    <cfRule type="expression" dxfId="901" priority="141" stopIfTrue="1">
      <formula>$AE$2&lt;&gt;2</formula>
    </cfRule>
  </conditionalFormatting>
  <conditionalFormatting sqref="J27:M27">
    <cfRule type="expression" dxfId="900" priority="140" stopIfTrue="1">
      <formula>$AE$2&lt;&gt;2</formula>
    </cfRule>
  </conditionalFormatting>
  <conditionalFormatting sqref="J27:M27">
    <cfRule type="expression" dxfId="899" priority="139" stopIfTrue="1">
      <formula>$AE$2&lt;&gt;2</formula>
    </cfRule>
  </conditionalFormatting>
  <conditionalFormatting sqref="N27:O27">
    <cfRule type="expression" dxfId="898" priority="138" stopIfTrue="1">
      <formula>$AE$2&lt;&gt;2</formula>
    </cfRule>
  </conditionalFormatting>
  <conditionalFormatting sqref="N27:O27">
    <cfRule type="expression" dxfId="897" priority="137" stopIfTrue="1">
      <formula>$AE$2&lt;&gt;2</formula>
    </cfRule>
  </conditionalFormatting>
  <conditionalFormatting sqref="P27:Q27">
    <cfRule type="expression" dxfId="896" priority="136" stopIfTrue="1">
      <formula>$AE$2&lt;&gt;2</formula>
    </cfRule>
  </conditionalFormatting>
  <conditionalFormatting sqref="P27:Q27">
    <cfRule type="expression" dxfId="895" priority="135" stopIfTrue="1">
      <formula>$AE$2&lt;&gt;2</formula>
    </cfRule>
  </conditionalFormatting>
  <conditionalFormatting sqref="R27:S27">
    <cfRule type="expression" dxfId="894" priority="134" stopIfTrue="1">
      <formula>$AE$2&lt;&gt;2</formula>
    </cfRule>
  </conditionalFormatting>
  <conditionalFormatting sqref="R27:S27">
    <cfRule type="expression" dxfId="893" priority="133" stopIfTrue="1">
      <formula>$AE$2&lt;&gt;2</formula>
    </cfRule>
  </conditionalFormatting>
  <conditionalFormatting sqref="T27:U27">
    <cfRule type="expression" dxfId="892" priority="132" stopIfTrue="1">
      <formula>$AE$2&lt;&gt;2</formula>
    </cfRule>
  </conditionalFormatting>
  <conditionalFormatting sqref="T27:U27">
    <cfRule type="expression" dxfId="891" priority="131" stopIfTrue="1">
      <formula>$AE$2&lt;&gt;2</formula>
    </cfRule>
  </conditionalFormatting>
  <conditionalFormatting sqref="J28:M28">
    <cfRule type="expression" dxfId="890" priority="130" stopIfTrue="1">
      <formula>$AE$2&lt;&gt;2</formula>
    </cfRule>
  </conditionalFormatting>
  <conditionalFormatting sqref="J28:M28">
    <cfRule type="expression" dxfId="889" priority="129" stopIfTrue="1">
      <formula>$AE$2&lt;&gt;2</formula>
    </cfRule>
  </conditionalFormatting>
  <conditionalFormatting sqref="J28:M28">
    <cfRule type="expression" dxfId="888" priority="128" stopIfTrue="1">
      <formula>$AE$2&lt;&gt;2</formula>
    </cfRule>
  </conditionalFormatting>
  <conditionalFormatting sqref="J28:M28">
    <cfRule type="expression" dxfId="887" priority="127" stopIfTrue="1">
      <formula>$AE$2&lt;&gt;2</formula>
    </cfRule>
  </conditionalFormatting>
  <conditionalFormatting sqref="N28:O28">
    <cfRule type="expression" dxfId="886" priority="126" stopIfTrue="1">
      <formula>$AE$2&lt;&gt;2</formula>
    </cfRule>
  </conditionalFormatting>
  <conditionalFormatting sqref="N28:O28">
    <cfRule type="expression" dxfId="885" priority="125" stopIfTrue="1">
      <formula>$AE$2&lt;&gt;2</formula>
    </cfRule>
  </conditionalFormatting>
  <conditionalFormatting sqref="P28:Q28">
    <cfRule type="expression" dxfId="884" priority="124" stopIfTrue="1">
      <formula>$AE$2&lt;&gt;2</formula>
    </cfRule>
  </conditionalFormatting>
  <conditionalFormatting sqref="P28:Q28">
    <cfRule type="expression" dxfId="883" priority="123" stopIfTrue="1">
      <formula>$AE$2&lt;&gt;2</formula>
    </cfRule>
  </conditionalFormatting>
  <conditionalFormatting sqref="R28:S28">
    <cfRule type="expression" dxfId="882" priority="122" stopIfTrue="1">
      <formula>$AE$2&lt;&gt;2</formula>
    </cfRule>
  </conditionalFormatting>
  <conditionalFormatting sqref="R28:S28">
    <cfRule type="expression" dxfId="881" priority="121" stopIfTrue="1">
      <formula>$AE$2&lt;&gt;2</formula>
    </cfRule>
  </conditionalFormatting>
  <conditionalFormatting sqref="T28:U28">
    <cfRule type="expression" dxfId="880" priority="120" stopIfTrue="1">
      <formula>$AE$2&lt;&gt;2</formula>
    </cfRule>
  </conditionalFormatting>
  <conditionalFormatting sqref="T28:U28">
    <cfRule type="expression" dxfId="879" priority="119" stopIfTrue="1">
      <formula>$AE$2&lt;&gt;2</formula>
    </cfRule>
  </conditionalFormatting>
  <conditionalFormatting sqref="J35:K35">
    <cfRule type="expression" dxfId="878" priority="118" stopIfTrue="1">
      <formula>$AE$2&lt;&gt;2</formula>
    </cfRule>
  </conditionalFormatting>
  <conditionalFormatting sqref="J35:K35">
    <cfRule type="expression" dxfId="877" priority="117" stopIfTrue="1">
      <formula>$AE$2&lt;&gt;2</formula>
    </cfRule>
  </conditionalFormatting>
  <conditionalFormatting sqref="L35:M35">
    <cfRule type="expression" dxfId="876" priority="116" stopIfTrue="1">
      <formula>$AE$2&lt;&gt;2</formula>
    </cfRule>
  </conditionalFormatting>
  <conditionalFormatting sqref="L35:M35">
    <cfRule type="expression" dxfId="875" priority="115" stopIfTrue="1">
      <formula>$AE$2&lt;&gt;2</formula>
    </cfRule>
  </conditionalFormatting>
  <conditionalFormatting sqref="N35:O35">
    <cfRule type="expression" dxfId="874" priority="114" stopIfTrue="1">
      <formula>$AE$2&lt;&gt;2</formula>
    </cfRule>
  </conditionalFormatting>
  <conditionalFormatting sqref="N35:O35">
    <cfRule type="expression" dxfId="873" priority="113" stopIfTrue="1">
      <formula>$AE$2&lt;&gt;2</formula>
    </cfRule>
  </conditionalFormatting>
  <conditionalFormatting sqref="R35:S35">
    <cfRule type="expression" dxfId="872" priority="112" stopIfTrue="1">
      <formula>$AE$2&lt;&gt;2</formula>
    </cfRule>
  </conditionalFormatting>
  <conditionalFormatting sqref="R35:S35">
    <cfRule type="expression" dxfId="871" priority="111" stopIfTrue="1">
      <formula>$AE$2&lt;&gt;2</formula>
    </cfRule>
  </conditionalFormatting>
  <conditionalFormatting sqref="J36:K36">
    <cfRule type="expression" dxfId="870" priority="110" stopIfTrue="1">
      <formula>$AE$2&lt;&gt;2</formula>
    </cfRule>
  </conditionalFormatting>
  <conditionalFormatting sqref="J36:K36">
    <cfRule type="expression" dxfId="869" priority="109" stopIfTrue="1">
      <formula>$AE$2&lt;&gt;2</formula>
    </cfRule>
  </conditionalFormatting>
  <conditionalFormatting sqref="L36:M36">
    <cfRule type="expression" dxfId="868" priority="108" stopIfTrue="1">
      <formula>$AE$2&lt;&gt;2</formula>
    </cfRule>
  </conditionalFormatting>
  <conditionalFormatting sqref="L36:M36">
    <cfRule type="expression" dxfId="867" priority="107" stopIfTrue="1">
      <formula>$AE$2&lt;&gt;2</formula>
    </cfRule>
  </conditionalFormatting>
  <conditionalFormatting sqref="N36:O36">
    <cfRule type="expression" dxfId="866" priority="106" stopIfTrue="1">
      <formula>$AE$2&lt;&gt;2</formula>
    </cfRule>
  </conditionalFormatting>
  <conditionalFormatting sqref="N36:O36">
    <cfRule type="expression" dxfId="865" priority="105" stopIfTrue="1">
      <formula>$AE$2&lt;&gt;2</formula>
    </cfRule>
  </conditionalFormatting>
  <conditionalFormatting sqref="R36:S36">
    <cfRule type="expression" dxfId="864" priority="104" stopIfTrue="1">
      <formula>$AE$2&lt;&gt;2</formula>
    </cfRule>
  </conditionalFormatting>
  <conditionalFormatting sqref="R36:S36">
    <cfRule type="expression" dxfId="863" priority="103" stopIfTrue="1">
      <formula>$AE$2&lt;&gt;2</formula>
    </cfRule>
  </conditionalFormatting>
  <conditionalFormatting sqref="J37:K37">
    <cfRule type="expression" dxfId="862" priority="102" stopIfTrue="1">
      <formula>$AE$2&lt;&gt;2</formula>
    </cfRule>
  </conditionalFormatting>
  <conditionalFormatting sqref="J37:K37">
    <cfRule type="expression" dxfId="861" priority="101" stopIfTrue="1">
      <formula>$AE$2&lt;&gt;2</formula>
    </cfRule>
  </conditionalFormatting>
  <conditionalFormatting sqref="L37:M37">
    <cfRule type="expression" dxfId="860" priority="100" stopIfTrue="1">
      <formula>$AE$2&lt;&gt;2</formula>
    </cfRule>
  </conditionalFormatting>
  <conditionalFormatting sqref="L37:M37">
    <cfRule type="expression" dxfId="859" priority="99" stopIfTrue="1">
      <formula>$AE$2&lt;&gt;2</formula>
    </cfRule>
  </conditionalFormatting>
  <conditionalFormatting sqref="N37:O37">
    <cfRule type="expression" dxfId="858" priority="98" stopIfTrue="1">
      <formula>$AE$2&lt;&gt;2</formula>
    </cfRule>
  </conditionalFormatting>
  <conditionalFormatting sqref="N37:O37">
    <cfRule type="expression" dxfId="857" priority="97" stopIfTrue="1">
      <formula>$AE$2&lt;&gt;2</formula>
    </cfRule>
  </conditionalFormatting>
  <conditionalFormatting sqref="R37:S37">
    <cfRule type="expression" dxfId="856" priority="96" stopIfTrue="1">
      <formula>$AE$2&lt;&gt;2</formula>
    </cfRule>
  </conditionalFormatting>
  <conditionalFormatting sqref="R37:S37">
    <cfRule type="expression" dxfId="855" priority="95" stopIfTrue="1">
      <formula>$AE$2&lt;&gt;2</formula>
    </cfRule>
  </conditionalFormatting>
  <conditionalFormatting sqref="J38:K38">
    <cfRule type="expression" dxfId="854" priority="94" stopIfTrue="1">
      <formula>$AE$2&lt;&gt;2</formula>
    </cfRule>
  </conditionalFormatting>
  <conditionalFormatting sqref="J38:K38">
    <cfRule type="expression" dxfId="853" priority="93" stopIfTrue="1">
      <formula>$AE$2&lt;&gt;2</formula>
    </cfRule>
  </conditionalFormatting>
  <conditionalFormatting sqref="L38:M38">
    <cfRule type="expression" dxfId="852" priority="92" stopIfTrue="1">
      <formula>$AE$2&lt;&gt;2</formula>
    </cfRule>
  </conditionalFormatting>
  <conditionalFormatting sqref="L38:M38">
    <cfRule type="expression" dxfId="851" priority="91" stopIfTrue="1">
      <formula>$AE$2&lt;&gt;2</formula>
    </cfRule>
  </conditionalFormatting>
  <conditionalFormatting sqref="N38:O38">
    <cfRule type="expression" dxfId="850" priority="90" stopIfTrue="1">
      <formula>$AE$2&lt;&gt;2</formula>
    </cfRule>
  </conditionalFormatting>
  <conditionalFormatting sqref="N38:O38">
    <cfRule type="expression" dxfId="849" priority="89" stopIfTrue="1">
      <formula>$AE$2&lt;&gt;2</formula>
    </cfRule>
  </conditionalFormatting>
  <conditionalFormatting sqref="R38:S38">
    <cfRule type="expression" dxfId="848" priority="88" stopIfTrue="1">
      <formula>$AE$2&lt;&gt;2</formula>
    </cfRule>
  </conditionalFormatting>
  <conditionalFormatting sqref="R38:S38">
    <cfRule type="expression" dxfId="847" priority="87" stopIfTrue="1">
      <formula>$AE$2&lt;&gt;2</formula>
    </cfRule>
  </conditionalFormatting>
  <conditionalFormatting sqref="J39:K39">
    <cfRule type="expression" dxfId="846" priority="86" stopIfTrue="1">
      <formula>$AE$2&lt;&gt;2</formula>
    </cfRule>
  </conditionalFormatting>
  <conditionalFormatting sqref="J39:K39">
    <cfRule type="expression" dxfId="845" priority="85" stopIfTrue="1">
      <formula>$AE$2&lt;&gt;2</formula>
    </cfRule>
  </conditionalFormatting>
  <conditionalFormatting sqref="L39:M39">
    <cfRule type="expression" dxfId="844" priority="84" stopIfTrue="1">
      <formula>$AE$2&lt;&gt;2</formula>
    </cfRule>
  </conditionalFormatting>
  <conditionalFormatting sqref="L39:M39">
    <cfRule type="expression" dxfId="843" priority="83" stopIfTrue="1">
      <formula>$AE$2&lt;&gt;2</formula>
    </cfRule>
  </conditionalFormatting>
  <conditionalFormatting sqref="N39:O39">
    <cfRule type="expression" dxfId="842" priority="82" stopIfTrue="1">
      <formula>$AE$2&lt;&gt;2</formula>
    </cfRule>
  </conditionalFormatting>
  <conditionalFormatting sqref="N39:O39">
    <cfRule type="expression" dxfId="841" priority="81" stopIfTrue="1">
      <formula>$AE$2&lt;&gt;2</formula>
    </cfRule>
  </conditionalFormatting>
  <conditionalFormatting sqref="R39:S39">
    <cfRule type="expression" dxfId="840" priority="80" stopIfTrue="1">
      <formula>$AE$2&lt;&gt;2</formula>
    </cfRule>
  </conditionalFormatting>
  <conditionalFormatting sqref="R39:S39">
    <cfRule type="expression" dxfId="839" priority="79" stopIfTrue="1">
      <formula>$AE$2&lt;&gt;2</formula>
    </cfRule>
  </conditionalFormatting>
  <conditionalFormatting sqref="V8:W8">
    <cfRule type="expression" dxfId="838" priority="78">
      <formula>$AE$2&lt;&gt;2</formula>
    </cfRule>
  </conditionalFormatting>
  <conditionalFormatting sqref="X8:Y8">
    <cfRule type="expression" dxfId="837" priority="77">
      <formula>$AE$2&lt;&gt;2</formula>
    </cfRule>
  </conditionalFormatting>
  <conditionalFormatting sqref="Z8:AA8">
    <cfRule type="expression" dxfId="836" priority="76">
      <formula>$AE$2&lt;&gt;2</formula>
    </cfRule>
  </conditionalFormatting>
  <conditionalFormatting sqref="V9:W9">
    <cfRule type="expression" dxfId="835" priority="75">
      <formula>$AE$2&lt;&gt;2</formula>
    </cfRule>
  </conditionalFormatting>
  <conditionalFormatting sqref="X9:Y9">
    <cfRule type="expression" dxfId="834" priority="74">
      <formula>$AE$2&lt;&gt;2</formula>
    </cfRule>
  </conditionalFormatting>
  <conditionalFormatting sqref="Z9:AA9">
    <cfRule type="expression" dxfId="833" priority="73">
      <formula>$AE$2&lt;&gt;2</formula>
    </cfRule>
  </conditionalFormatting>
  <conditionalFormatting sqref="V10:W10">
    <cfRule type="expression" dxfId="832" priority="72">
      <formula>$AE$2&lt;&gt;2</formula>
    </cfRule>
  </conditionalFormatting>
  <conditionalFormatting sqref="X10:Y10">
    <cfRule type="expression" dxfId="831" priority="71">
      <formula>$AE$2&lt;&gt;2</formula>
    </cfRule>
  </conditionalFormatting>
  <conditionalFormatting sqref="Z10:AA10">
    <cfRule type="expression" dxfId="830" priority="70">
      <formula>$AE$2&lt;&gt;2</formula>
    </cfRule>
  </conditionalFormatting>
  <conditionalFormatting sqref="V11:W11">
    <cfRule type="expression" dxfId="829" priority="69">
      <formula>$AE$2&lt;&gt;2</formula>
    </cfRule>
  </conditionalFormatting>
  <conditionalFormatting sqref="X11:Y11">
    <cfRule type="expression" dxfId="828" priority="68">
      <formula>$AE$2&lt;&gt;2</formula>
    </cfRule>
  </conditionalFormatting>
  <conditionalFormatting sqref="Z11:AA11">
    <cfRule type="expression" dxfId="827" priority="67">
      <formula>$AE$2&lt;&gt;2</formula>
    </cfRule>
  </conditionalFormatting>
  <conditionalFormatting sqref="V12:W12">
    <cfRule type="expression" dxfId="826" priority="66">
      <formula>$AE$2&lt;&gt;2</formula>
    </cfRule>
  </conditionalFormatting>
  <conditionalFormatting sqref="X12:Y12">
    <cfRule type="expression" dxfId="825" priority="65">
      <formula>$AE$2&lt;&gt;2</formula>
    </cfRule>
  </conditionalFormatting>
  <conditionalFormatting sqref="Z12:AA12">
    <cfRule type="expression" dxfId="824" priority="64">
      <formula>$AE$2&lt;&gt;2</formula>
    </cfRule>
  </conditionalFormatting>
  <conditionalFormatting sqref="V13:W13">
    <cfRule type="expression" dxfId="823" priority="63">
      <formula>$AE$2&lt;&gt;2</formula>
    </cfRule>
  </conditionalFormatting>
  <conditionalFormatting sqref="X13:Y13">
    <cfRule type="expression" dxfId="822" priority="62">
      <formula>$AE$2&lt;&gt;2</formula>
    </cfRule>
  </conditionalFormatting>
  <conditionalFormatting sqref="Z13:AA13">
    <cfRule type="expression" dxfId="821" priority="61">
      <formula>$AE$2&lt;&gt;2</formula>
    </cfRule>
  </conditionalFormatting>
  <conditionalFormatting sqref="V14:W14">
    <cfRule type="expression" dxfId="820" priority="60">
      <formula>$AE$2&lt;&gt;2</formula>
    </cfRule>
  </conditionalFormatting>
  <conditionalFormatting sqref="X14:Y14">
    <cfRule type="expression" dxfId="819" priority="59">
      <formula>$AE$2&lt;&gt;2</formula>
    </cfRule>
  </conditionalFormatting>
  <conditionalFormatting sqref="Z14:AA14">
    <cfRule type="expression" dxfId="818" priority="58">
      <formula>$AE$2&lt;&gt;2</formula>
    </cfRule>
  </conditionalFormatting>
  <conditionalFormatting sqref="V15:W15">
    <cfRule type="expression" dxfId="817" priority="57">
      <formula>$AE$2&lt;&gt;2</formula>
    </cfRule>
  </conditionalFormatting>
  <conditionalFormatting sqref="X15:Y15">
    <cfRule type="expression" dxfId="816" priority="56">
      <formula>$AE$2&lt;&gt;2</formula>
    </cfRule>
  </conditionalFormatting>
  <conditionalFormatting sqref="Z15:AA15">
    <cfRule type="expression" dxfId="815" priority="55">
      <formula>$AE$2&lt;&gt;2</formula>
    </cfRule>
  </conditionalFormatting>
  <conditionalFormatting sqref="V16:W16">
    <cfRule type="expression" dxfId="814" priority="54">
      <formula>$AE$2&lt;&gt;2</formula>
    </cfRule>
  </conditionalFormatting>
  <conditionalFormatting sqref="X16:Y16">
    <cfRule type="expression" dxfId="813" priority="53">
      <formula>$AE$2&lt;&gt;2</formula>
    </cfRule>
  </conditionalFormatting>
  <conditionalFormatting sqref="Z16:AA16">
    <cfRule type="expression" dxfId="812" priority="52">
      <formula>$AE$2&lt;&gt;2</formula>
    </cfRule>
  </conditionalFormatting>
  <conditionalFormatting sqref="V17:W17">
    <cfRule type="expression" dxfId="811" priority="51">
      <formula>$AE$2&lt;&gt;2</formula>
    </cfRule>
  </conditionalFormatting>
  <conditionalFormatting sqref="X17:Y17">
    <cfRule type="expression" dxfId="810" priority="50">
      <formula>$AE$2&lt;&gt;2</formula>
    </cfRule>
  </conditionalFormatting>
  <conditionalFormatting sqref="Z17:AA17">
    <cfRule type="expression" dxfId="809" priority="49">
      <formula>$AE$2&lt;&gt;2</formula>
    </cfRule>
  </conditionalFormatting>
  <conditionalFormatting sqref="V18:W18">
    <cfRule type="expression" dxfId="808" priority="48">
      <formula>$AE$2&lt;&gt;2</formula>
    </cfRule>
  </conditionalFormatting>
  <conditionalFormatting sqref="X18:Y18">
    <cfRule type="expression" dxfId="807" priority="47">
      <formula>$AE$2&lt;&gt;2</formula>
    </cfRule>
  </conditionalFormatting>
  <conditionalFormatting sqref="Z18:AA18">
    <cfRule type="expression" dxfId="806" priority="46">
      <formula>$AE$2&lt;&gt;2</formula>
    </cfRule>
  </conditionalFormatting>
  <conditionalFormatting sqref="V19:W19">
    <cfRule type="expression" dxfId="805" priority="45">
      <formula>$AE$2&lt;&gt;2</formula>
    </cfRule>
  </conditionalFormatting>
  <conditionalFormatting sqref="X19:Y19">
    <cfRule type="expression" dxfId="804" priority="44">
      <formula>$AE$2&lt;&gt;2</formula>
    </cfRule>
  </conditionalFormatting>
  <conditionalFormatting sqref="Z19:AA19">
    <cfRule type="expression" dxfId="803" priority="43">
      <formula>$AE$2&lt;&gt;2</formula>
    </cfRule>
  </conditionalFormatting>
  <conditionalFormatting sqref="V26:W26">
    <cfRule type="expression" dxfId="802" priority="42">
      <formula>$AE$2&lt;&gt;2</formula>
    </cfRule>
  </conditionalFormatting>
  <conditionalFormatting sqref="X26:Y26">
    <cfRule type="expression" dxfId="801" priority="41">
      <formula>$AE$2&lt;&gt;2</formula>
    </cfRule>
  </conditionalFormatting>
  <conditionalFormatting sqref="Z26:AA26">
    <cfRule type="expression" dxfId="800" priority="40">
      <formula>$AE$2&lt;&gt;2</formula>
    </cfRule>
  </conditionalFormatting>
  <conditionalFormatting sqref="V27:W27">
    <cfRule type="expression" dxfId="799" priority="39">
      <formula>$AE$2&lt;&gt;2</formula>
    </cfRule>
  </conditionalFormatting>
  <conditionalFormatting sqref="X27:Y27">
    <cfRule type="expression" dxfId="798" priority="38">
      <formula>$AE$2&lt;&gt;2</formula>
    </cfRule>
  </conditionalFormatting>
  <conditionalFormatting sqref="Z27:AA27">
    <cfRule type="expression" dxfId="797" priority="37">
      <formula>$AE$2&lt;&gt;2</formula>
    </cfRule>
  </conditionalFormatting>
  <conditionalFormatting sqref="V28:W28">
    <cfRule type="expression" dxfId="796" priority="36">
      <formula>$AE$2&lt;&gt;2</formula>
    </cfRule>
  </conditionalFormatting>
  <conditionalFormatting sqref="X28:Y28">
    <cfRule type="expression" dxfId="795" priority="35">
      <formula>$AE$2&lt;&gt;2</formula>
    </cfRule>
  </conditionalFormatting>
  <conditionalFormatting sqref="Z28:AA28">
    <cfRule type="expression" dxfId="794" priority="34">
      <formula>$AE$2&lt;&gt;2</formula>
    </cfRule>
  </conditionalFormatting>
  <conditionalFormatting sqref="V29:W29">
    <cfRule type="expression" dxfId="793" priority="33">
      <formula>$AE$2&lt;&gt;2</formula>
    </cfRule>
  </conditionalFormatting>
  <conditionalFormatting sqref="X29:Y29">
    <cfRule type="expression" dxfId="792" priority="32">
      <formula>$AE$2&lt;&gt;2</formula>
    </cfRule>
  </conditionalFormatting>
  <conditionalFormatting sqref="Z29:AA29">
    <cfRule type="expression" dxfId="791" priority="31">
      <formula>$AE$2&lt;&gt;2</formula>
    </cfRule>
  </conditionalFormatting>
  <conditionalFormatting sqref="P35:Q35">
    <cfRule type="expression" dxfId="790" priority="30">
      <formula>$AE$2&lt;&gt;2</formula>
    </cfRule>
  </conditionalFormatting>
  <conditionalFormatting sqref="T35:U35">
    <cfRule type="expression" dxfId="789" priority="29">
      <formula>$AE$2&lt;&gt;2</formula>
    </cfRule>
  </conditionalFormatting>
  <conditionalFormatting sqref="V35:W35">
    <cfRule type="expression" dxfId="788" priority="28">
      <formula>$AE$2&lt;&gt;2</formula>
    </cfRule>
  </conditionalFormatting>
  <conditionalFormatting sqref="X35:Y35">
    <cfRule type="expression" dxfId="787" priority="27">
      <formula>$AE$2&lt;&gt;2</formula>
    </cfRule>
  </conditionalFormatting>
  <conditionalFormatting sqref="P36:Q36">
    <cfRule type="expression" dxfId="786" priority="26">
      <formula>$AE$2&lt;&gt;2</formula>
    </cfRule>
  </conditionalFormatting>
  <conditionalFormatting sqref="T36:U36">
    <cfRule type="expression" dxfId="785" priority="25">
      <formula>$AE$2&lt;&gt;2</formula>
    </cfRule>
  </conditionalFormatting>
  <conditionalFormatting sqref="V36:W36">
    <cfRule type="expression" dxfId="784" priority="24">
      <formula>$AE$2&lt;&gt;2</formula>
    </cfRule>
  </conditionalFormatting>
  <conditionalFormatting sqref="X36:Y36">
    <cfRule type="expression" dxfId="783" priority="23">
      <formula>$AE$2&lt;&gt;2</formula>
    </cfRule>
  </conditionalFormatting>
  <conditionalFormatting sqref="P37:Q37">
    <cfRule type="expression" dxfId="782" priority="22">
      <formula>$AE$2&lt;&gt;2</formula>
    </cfRule>
  </conditionalFormatting>
  <conditionalFormatting sqref="T37:U37">
    <cfRule type="expression" dxfId="781" priority="21">
      <formula>$AE$2&lt;&gt;2</formula>
    </cfRule>
  </conditionalFormatting>
  <conditionalFormatting sqref="V37:W37">
    <cfRule type="expression" dxfId="780" priority="20">
      <formula>$AE$2&lt;&gt;2</formula>
    </cfRule>
  </conditionalFormatting>
  <conditionalFormatting sqref="X37:Y37">
    <cfRule type="expression" dxfId="779" priority="19">
      <formula>$AE$2&lt;&gt;2</formula>
    </cfRule>
  </conditionalFormatting>
  <conditionalFormatting sqref="P38:Q38">
    <cfRule type="expression" dxfId="778" priority="18">
      <formula>$AE$2&lt;&gt;2</formula>
    </cfRule>
  </conditionalFormatting>
  <conditionalFormatting sqref="T38:U38">
    <cfRule type="expression" dxfId="777" priority="17">
      <formula>$AE$2&lt;&gt;2</formula>
    </cfRule>
  </conditionalFormatting>
  <conditionalFormatting sqref="V38:W38">
    <cfRule type="expression" dxfId="776" priority="16">
      <formula>$AE$2&lt;&gt;2</formula>
    </cfRule>
  </conditionalFormatting>
  <conditionalFormatting sqref="X38:Y38">
    <cfRule type="expression" dxfId="775" priority="15">
      <formula>$AE$2&lt;&gt;2</formula>
    </cfRule>
  </conditionalFormatting>
  <conditionalFormatting sqref="P39:Q39">
    <cfRule type="expression" dxfId="774" priority="14">
      <formula>$AE$2&lt;&gt;2</formula>
    </cfRule>
  </conditionalFormatting>
  <conditionalFormatting sqref="T39:U39">
    <cfRule type="expression" dxfId="773" priority="13">
      <formula>$AE$2&lt;&gt;2</formula>
    </cfRule>
  </conditionalFormatting>
  <conditionalFormatting sqref="V39:W39">
    <cfRule type="expression" dxfId="772" priority="12">
      <formula>$AE$2&lt;&gt;2</formula>
    </cfRule>
  </conditionalFormatting>
  <conditionalFormatting sqref="X39:Y39">
    <cfRule type="expression" dxfId="771" priority="11">
      <formula>$AE$2&lt;&gt;2</formula>
    </cfRule>
  </conditionalFormatting>
  <conditionalFormatting sqref="T40:U40">
    <cfRule type="expression" dxfId="770" priority="10">
      <formula>$AE$2&lt;&gt;2</formula>
    </cfRule>
  </conditionalFormatting>
  <conditionalFormatting sqref="V40:W40">
    <cfRule type="expression" dxfId="769" priority="9">
      <formula>$AE$2&lt;&gt;2</formula>
    </cfRule>
  </conditionalFormatting>
  <conditionalFormatting sqref="X40:Y40">
    <cfRule type="expression" dxfId="768" priority="8">
      <formula>$AE$2&lt;&gt;2</formula>
    </cfRule>
  </conditionalFormatting>
  <conditionalFormatting sqref="L43:N43">
    <cfRule type="expression" dxfId="767" priority="7">
      <formula>$AE$2&lt;&gt;2</formula>
    </cfRule>
  </conditionalFormatting>
  <conditionalFormatting sqref="Q43:R43">
    <cfRule type="expression" dxfId="766" priority="6">
      <formula>$AE$2&lt;&gt;2</formula>
    </cfRule>
  </conditionalFormatting>
  <conditionalFormatting sqref="U43:V43">
    <cfRule type="expression" dxfId="765" priority="5">
      <formula>$AE$2&lt;&gt;2</formula>
    </cfRule>
  </conditionalFormatting>
  <conditionalFormatting sqref="Y43:Z43">
    <cfRule type="expression" dxfId="764" priority="4">
      <formula>$AE$2&lt;&gt;2</formula>
    </cfRule>
  </conditionalFormatting>
  <conditionalFormatting sqref="W44:Y44">
    <cfRule type="expression" dxfId="763" priority="3">
      <formula>$AE$2&lt;&gt;2</formula>
    </cfRule>
  </conditionalFormatting>
  <conditionalFormatting sqref="W45:Y45">
    <cfRule type="expression" dxfId="762" priority="2">
      <formula>$AE$2&lt;&gt;2</formula>
    </cfRule>
  </conditionalFormatting>
  <conditionalFormatting sqref="W46:Y46">
    <cfRule type="expression" dxfId="761" priority="1">
      <formula>$AE$2&lt;&gt;2</formula>
    </cfRule>
  </conditionalFormatting>
  <dataValidations count="1">
    <dataValidation type="list" allowBlank="1" showInputMessage="1" showErrorMessage="1" sqref="M14:M19 L8:L19 M8:M11 T26:T28 U26 U28" xr:uid="{00000000-0002-0000-08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18</vt:i4>
      </vt:variant>
    </vt:vector>
  </HeadingPairs>
  <TitlesOfParts>
    <vt:vector size="32" baseType="lpstr">
      <vt:lpstr>共通条件・結果</vt:lpstr>
      <vt:lpstr>Ａ（北）</vt:lpstr>
      <vt:lpstr>Ａ（北東）</vt:lpstr>
      <vt:lpstr>Ａ（東）</vt:lpstr>
      <vt:lpstr>Ａ（南東）</vt:lpstr>
      <vt:lpstr>Ａ（南）</vt:lpstr>
      <vt:lpstr>Ａ（南西）</vt:lpstr>
      <vt:lpstr>Ａ（西）</vt:lpstr>
      <vt:lpstr>Ａ（北西）</vt:lpstr>
      <vt:lpstr>Ｂ（屋根・床等）</vt:lpstr>
      <vt:lpstr>Ｃ（基礎）</vt:lpstr>
      <vt:lpstr>【付録】</vt:lpstr>
      <vt:lpstr>外皮計算書簡単ガイド</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'Ｂ（屋根・床等）'!Print_Area</vt:lpstr>
      <vt:lpstr>'Ｃ（基礎）'!Print_Area</vt:lpstr>
      <vt:lpstr>外皮計算書簡単ガイド!Print_Area</vt:lpstr>
      <vt:lpstr>共通条件・結果!Print_Area</vt:lpstr>
      <vt:lpstr>更新履歴!Print_Area</vt:lpstr>
      <vt:lpstr>温度差係数</vt:lpstr>
      <vt:lpstr>'Ｃ（基礎）'!夏方位係数</vt:lpstr>
      <vt:lpstr>'Ｃ（基礎）'!冬方位係数</vt:lpstr>
      <vt:lpstr>'Ｃ（基礎）'!方位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015</cp:lastModifiedBy>
  <cp:lastPrinted>2023-03-16T07:28:13Z</cp:lastPrinted>
  <dcterms:created xsi:type="dcterms:W3CDTF">2001-06-12T05:58:42Z</dcterms:created>
  <dcterms:modified xsi:type="dcterms:W3CDTF">2023-03-16T07:28:55Z</dcterms:modified>
</cp:coreProperties>
</file>